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15" yWindow="630" windowWidth="15480" windowHeight="11580" tabRatio="756" activeTab="7"/>
  </bookViews>
  <sheets>
    <sheet name="WQD" sheetId="1" r:id="rId1"/>
    <sheet name="Chlorophyll A" sheetId="5" r:id="rId2"/>
    <sheet name="Total Phosphorous" sheetId="4" r:id="rId3"/>
    <sheet name="pH " sheetId="3" r:id="rId4"/>
    <sheet name="TSI" sheetId="6" r:id="rId5"/>
    <sheet name="HRM 2010 Investigation" sheetId="7" r:id="rId6"/>
    <sheet name="Field Data 5 May 2010" sheetId="2" r:id="rId7"/>
    <sheet name="Field Data 11 Feb 2012" sheetId="8" r:id="rId8"/>
  </sheets>
  <definedNames>
    <definedName name="_xlnm.Print_Area" localSheetId="1">'Chlorophyll A'!$A$1:$W$46</definedName>
    <definedName name="_xlnm.Print_Area" localSheetId="3">'pH '!$A$1:$Y$43</definedName>
    <definedName name="_xlnm.Print_Area" localSheetId="2">'Total Phosphorous'!$A$1:$W$42</definedName>
    <definedName name="_xlnm.Print_Area" localSheetId="4">TSI!$A$1:$V$29</definedName>
    <definedName name="_xlnm.Print_Area" localSheetId="0">WQD!$A$1:$AC$126</definedName>
    <definedName name="_xlnm.Print_Titles" localSheetId="0">WQD!$A:$D,WQD!$3:$5</definedName>
  </definedNames>
  <calcPr calcId="145621"/>
</workbook>
</file>

<file path=xl/calcChain.xml><?xml version="1.0" encoding="utf-8"?>
<calcChain xmlns="http://schemas.openxmlformats.org/spreadsheetml/2006/main">
  <c r="T10" i="6" l="1"/>
  <c r="T13" i="6"/>
  <c r="T16" i="6"/>
  <c r="R17" i="6"/>
  <c r="S17" i="6"/>
  <c r="R14" i="6"/>
  <c r="S14" i="6"/>
  <c r="R11" i="6"/>
  <c r="S11" i="6"/>
  <c r="Q17" i="6"/>
  <c r="Q14" i="6"/>
  <c r="Q11" i="6"/>
  <c r="B14" i="6"/>
  <c r="D14" i="6"/>
  <c r="C14" i="6"/>
  <c r="T14" i="6" s="1"/>
  <c r="D17" i="6"/>
  <c r="C17" i="6"/>
  <c r="E14" i="6"/>
  <c r="F14" i="6"/>
  <c r="G14" i="6"/>
  <c r="H14" i="6"/>
  <c r="I14" i="6"/>
  <c r="J14" i="6"/>
  <c r="K14" i="6"/>
  <c r="L14" i="6"/>
  <c r="M14" i="6"/>
  <c r="N14" i="6"/>
  <c r="O14" i="6"/>
  <c r="P14" i="6"/>
  <c r="E17" i="6"/>
  <c r="F17" i="6"/>
  <c r="G17" i="6"/>
  <c r="H17" i="6"/>
  <c r="I17" i="6"/>
  <c r="J17" i="6"/>
  <c r="K17" i="6"/>
  <c r="T17" i="6" s="1"/>
  <c r="L17" i="6"/>
  <c r="M17" i="6"/>
  <c r="N17" i="6"/>
  <c r="O17" i="6"/>
  <c r="P17" i="6"/>
  <c r="E11" i="6"/>
  <c r="F11" i="6"/>
  <c r="G11" i="6"/>
  <c r="T11" i="6" s="1"/>
  <c r="H11" i="6"/>
  <c r="I11" i="6"/>
  <c r="J11" i="6"/>
  <c r="K11" i="6"/>
  <c r="L11" i="6"/>
  <c r="M11" i="6"/>
  <c r="N11" i="6"/>
  <c r="O11" i="6"/>
  <c r="P11" i="6"/>
</calcChain>
</file>

<file path=xl/sharedStrings.xml><?xml version="1.0" encoding="utf-8"?>
<sst xmlns="http://schemas.openxmlformats.org/spreadsheetml/2006/main" count="812" uniqueCount="304">
  <si>
    <t>See NOTES below</t>
  </si>
  <si>
    <t>Units</t>
  </si>
  <si>
    <t>RDL</t>
  </si>
  <si>
    <t>CCME Guideline Level</t>
  </si>
  <si>
    <t>OATHILL LAKE</t>
  </si>
  <si>
    <t>Community</t>
  </si>
  <si>
    <t>Dartmouth</t>
  </si>
  <si>
    <t>Sampling Date &amp; Time</t>
  </si>
  <si>
    <t>FIELD DATA</t>
  </si>
  <si>
    <t>Secchi Depth</t>
  </si>
  <si>
    <t>Meters</t>
  </si>
  <si>
    <t>N/A</t>
  </si>
  <si>
    <t>Temp</t>
  </si>
  <si>
    <t>Celsius</t>
  </si>
  <si>
    <t>Dissolved Oxygen</t>
  </si>
  <si>
    <t>mg/L</t>
  </si>
  <si>
    <t>pH</t>
  </si>
  <si>
    <t>6.5-9.0</t>
  </si>
  <si>
    <t>Specific Conductance</t>
  </si>
  <si>
    <t>mS/cm</t>
  </si>
  <si>
    <t>TDS</t>
  </si>
  <si>
    <t>g/L</t>
  </si>
  <si>
    <t>Salinity</t>
  </si>
  <si>
    <t>ppt</t>
  </si>
  <si>
    <t>INORGANICS</t>
  </si>
  <si>
    <t>Total Alkalinity (Total as CaCO3)</t>
  </si>
  <si>
    <t>Dissolved Chloride (Cl)</t>
  </si>
  <si>
    <t>Colour</t>
  </si>
  <si>
    <t>TCU</t>
  </si>
  <si>
    <t>Hardness (CaCO3)</t>
  </si>
  <si>
    <t>Total Kjeldahl Nitrogen (TKN)</t>
  </si>
  <si>
    <t>Nitrate + Nitrite</t>
  </si>
  <si>
    <t>Nitrogen (Ammonia Nitrogen)</t>
  </si>
  <si>
    <t>Total Organic Carbon (C)</t>
  </si>
  <si>
    <t>Orthophosphate (P)</t>
  </si>
  <si>
    <t>pH (Lab)</t>
  </si>
  <si>
    <t>Reactive Silica (SiO2)</t>
  </si>
  <si>
    <t>Total Suspended Solids</t>
  </si>
  <si>
    <t>Dissolved Sulphate (SO4)</t>
  </si>
  <si>
    <t>Turbidity</t>
  </si>
  <si>
    <t>NTU</t>
  </si>
  <si>
    <t>Conductivity</t>
  </si>
  <si>
    <t>Anion Sum</t>
  </si>
  <si>
    <t>me/L</t>
  </si>
  <si>
    <t>Bicarb. Alkalinity (calc. as CaCO3)</t>
  </si>
  <si>
    <t>Carb. Alkalinity (calc. as CaCO3)</t>
  </si>
  <si>
    <t>Cation Sum</t>
  </si>
  <si>
    <t>Ion Balance (% Difference)</t>
  </si>
  <si>
    <t>%</t>
  </si>
  <si>
    <t>Total Copper (Cu)</t>
  </si>
  <si>
    <t>Total Iron (Fe)</t>
  </si>
  <si>
    <t>Total Manganese (Mn)</t>
  </si>
  <si>
    <t>Total Zinc (Zn)</t>
  </si>
  <si>
    <t>Total Calcium (Ca)</t>
  </si>
  <si>
    <t>Total Magnesium (Mg)</t>
  </si>
  <si>
    <t>Total Potassium (K)</t>
  </si>
  <si>
    <t>Total Sodium (Na)</t>
  </si>
  <si>
    <t>MICROBIOLOGICAL</t>
  </si>
  <si>
    <t>Fecal coliform Lake</t>
  </si>
  <si>
    <t>Fecal coliform Outlet</t>
  </si>
  <si>
    <t>Chlorophyll A - Acidification method</t>
  </si>
  <si>
    <t>Notes:</t>
  </si>
  <si>
    <t>ND     Not Detected</t>
  </si>
  <si>
    <t>N/A    Not Applicable</t>
  </si>
  <si>
    <t>RDL   Reportable Detection Limit</t>
  </si>
  <si>
    <t>mg     Milligrams</t>
  </si>
  <si>
    <t>Dissolved Oxygen Guideline: lowest acceptable level depending on temperature and life stage</t>
  </si>
  <si>
    <t>Calculated Parameters</t>
  </si>
  <si>
    <t>L          Litre</t>
  </si>
  <si>
    <t>NC      Not Calculable</t>
  </si>
  <si>
    <t>Nitrate (N)</t>
  </si>
  <si>
    <t>Nitrite (N)</t>
  </si>
  <si>
    <t>DD/MM/YYYY 24hr time</t>
  </si>
  <si>
    <t>Metals (ICP-MS)</t>
  </si>
  <si>
    <t>µg/L</t>
  </si>
  <si>
    <t>CFU/100mL</t>
  </si>
  <si>
    <t>Chlorophyll A - Welschmeyer method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</si>
  <si>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g      Micrograms</t>
    </r>
  </si>
  <si>
    <t>CFU   Colony Forming Units</t>
  </si>
  <si>
    <t>--        Not Analysed</t>
  </si>
  <si>
    <t>Total Aluminum (Al)</t>
  </si>
  <si>
    <t>Total Antimony (Sb)</t>
  </si>
  <si>
    <t>Total Arsenic (As)</t>
  </si>
  <si>
    <t>Total Barium (Ba)</t>
  </si>
  <si>
    <t>Total Beryllium (Be)</t>
  </si>
  <si>
    <t>Total Bismuth (Bi)</t>
  </si>
  <si>
    <t>Total Boron (B)</t>
  </si>
  <si>
    <t>Total Cadmium (Cd)</t>
  </si>
  <si>
    <t>Total Chromium (Cr)</t>
  </si>
  <si>
    <t>Total Cobalt (Co)</t>
  </si>
  <si>
    <t>Total Lead (Pb)</t>
  </si>
  <si>
    <t>Total Molybdenum (Mo)</t>
  </si>
  <si>
    <t>Total Nickel (Ni)</t>
  </si>
  <si>
    <t>Total Phosphorous (P)</t>
  </si>
  <si>
    <t>Total Selenium (Se)</t>
  </si>
  <si>
    <t>Total Silver (Ag)</t>
  </si>
  <si>
    <t>Total Strontium (Sr)</t>
  </si>
  <si>
    <t>Total Thallium (Tl)</t>
  </si>
  <si>
    <t>Total Tin (Sn)</t>
  </si>
  <si>
    <t>Total Titanium (Ti)</t>
  </si>
  <si>
    <t>Total Uranium (U)</t>
  </si>
  <si>
    <t>Total Vanadium (V)</t>
  </si>
  <si>
    <t>ug/L</t>
  </si>
  <si>
    <t>E. Coli Lake</t>
  </si>
  <si>
    <t>E. Coli Outlet</t>
  </si>
  <si>
    <t>MPN/100mL</t>
  </si>
  <si>
    <t>ND</t>
  </si>
  <si>
    <t>Total coliform Lake</t>
  </si>
  <si>
    <t>Total coliform Outlet</t>
  </si>
  <si>
    <t>Langelier Index (@ 20°C)</t>
  </si>
  <si>
    <t>Langelier Index (@ 4°C)</t>
  </si>
  <si>
    <t>Saturation pH (@ 20°C)</t>
  </si>
  <si>
    <t>Saturation pH (@ 4°C)</t>
  </si>
  <si>
    <t>MPN  Most Probable Number</t>
  </si>
  <si>
    <t>Bacteria level 'PRESENT' - numerical count unavailable</t>
  </si>
  <si>
    <t>CCME = Canadian Council of Ministers of Environment. Guidelines for the Protection of Aquatic Life</t>
  </si>
  <si>
    <t>Fecal Coliform &amp; E. Coli Guideline Values are from the Recreational Water Quality Guidelines</t>
  </si>
  <si>
    <t>There are no guideline values associated with Total Coliforms</t>
  </si>
  <si>
    <t>Bacterial level of concern for swimming ( ≥ 200 but &lt; 400 )</t>
  </si>
  <si>
    <t>Bacterial level unsuitable for swimming ( ≥ 400 )</t>
  </si>
  <si>
    <t>Total Dissolved Solids</t>
  </si>
  <si>
    <t>nd</t>
  </si>
  <si>
    <t xml:space="preserve"> </t>
  </si>
  <si>
    <t xml:space="preserve">11/10/2006  11.11 </t>
  </si>
  <si>
    <t>8.9(Cr(III)) or 1.0</t>
  </si>
  <si>
    <t>µS/cm</t>
  </si>
  <si>
    <t xml:space="preserve">Date </t>
  </si>
  <si>
    <t xml:space="preserve">Time </t>
  </si>
  <si>
    <t>Weather</t>
  </si>
  <si>
    <t>Instrument Readings</t>
  </si>
  <si>
    <t xml:space="preserve">Instrument  </t>
  </si>
  <si>
    <t>Calibration Date</t>
  </si>
  <si>
    <t>ORP</t>
  </si>
  <si>
    <t>Horiba U-5000G</t>
  </si>
  <si>
    <t>DO</t>
  </si>
  <si>
    <t>Location</t>
  </si>
  <si>
    <t>Sampling Station</t>
  </si>
  <si>
    <t>S5</t>
  </si>
  <si>
    <t xml:space="preserve">Northing </t>
  </si>
  <si>
    <t>Westing</t>
  </si>
  <si>
    <t>Elevation</t>
  </si>
  <si>
    <t>66°33'02.19"</t>
  </si>
  <si>
    <t>44m</t>
  </si>
  <si>
    <t>mg/l</t>
  </si>
  <si>
    <t>meters</t>
  </si>
  <si>
    <t>mV</t>
  </si>
  <si>
    <t>Sampling Depth:</t>
  </si>
  <si>
    <t>~1.0</t>
  </si>
  <si>
    <t>meter</t>
  </si>
  <si>
    <t>Temperature(celcius)</t>
  </si>
  <si>
    <t>Precipitation</t>
  </si>
  <si>
    <t>Oathill Lake, Dartmouth, Nova Scotia</t>
  </si>
  <si>
    <r>
      <t xml:space="preserve">General Comments: </t>
    </r>
    <r>
      <rPr>
        <sz val="11"/>
        <color indexed="8"/>
        <rFont val="Calibri"/>
        <family val="2"/>
      </rPr>
      <t>Samples collected wearing disposable powder free nitrile gloves using laboratory supplied bottles. Samples were stored in a clean cooler with ice packs. Samples were stored a refridgerator overnight and delivered to the AGAT Laboratory in a cooler with ice packs. Collected by Norman Steele, CET.</t>
    </r>
  </si>
  <si>
    <t>&lt;10</t>
  </si>
  <si>
    <t>&lt;0.4</t>
  </si>
  <si>
    <t>&lt;5</t>
  </si>
  <si>
    <t>&lt;0.01</t>
  </si>
  <si>
    <t>&lt;0.05</t>
  </si>
  <si>
    <t>&lt;0.1</t>
  </si>
  <si>
    <t>&lt;2</t>
  </si>
  <si>
    <t>&lt;0.017</t>
  </si>
  <si>
    <t>&lt;1</t>
  </si>
  <si>
    <r>
      <t>5-100</t>
    </r>
    <r>
      <rPr>
        <vertAlign val="superscript"/>
        <sz val="10"/>
        <rFont val="Arial"/>
        <family val="2"/>
      </rPr>
      <t>A</t>
    </r>
  </si>
  <si>
    <r>
      <t>200</t>
    </r>
    <r>
      <rPr>
        <vertAlign val="superscript"/>
        <sz val="10"/>
        <rFont val="Arial"/>
        <family val="2"/>
      </rPr>
      <t>E</t>
    </r>
  </si>
  <si>
    <r>
      <t>25-150</t>
    </r>
    <r>
      <rPr>
        <vertAlign val="superscript"/>
        <sz val="10"/>
        <rFont val="Arial"/>
        <family val="2"/>
      </rPr>
      <t>D</t>
    </r>
  </si>
  <si>
    <r>
      <t>1--7</t>
    </r>
    <r>
      <rPr>
        <vertAlign val="superscript"/>
        <sz val="10"/>
        <rFont val="Arial"/>
        <family val="2"/>
      </rPr>
      <t>C</t>
    </r>
  </si>
  <si>
    <r>
      <t>2--4</t>
    </r>
    <r>
      <rPr>
        <vertAlign val="superscript"/>
        <sz val="10"/>
        <rFont val="Arial"/>
        <family val="2"/>
      </rPr>
      <t>B</t>
    </r>
  </si>
  <si>
    <t xml:space="preserve">B - Copper </t>
  </si>
  <si>
    <t>C - Lead</t>
  </si>
  <si>
    <t>A -aluminum 5ug/l @ pH &lt;6.5 or 100ug/l @ pH &gt; 6.5</t>
  </si>
  <si>
    <t>D - nickel</t>
  </si>
  <si>
    <t>1 - Total Phosphorus</t>
  </si>
  <si>
    <r>
      <t>Total Phosphorus (1M depth)</t>
    </r>
    <r>
      <rPr>
        <vertAlign val="superscript"/>
        <sz val="10"/>
        <rFont val="Arial"/>
        <family val="2"/>
      </rPr>
      <t>1</t>
    </r>
  </si>
  <si>
    <r>
      <t>Total Phosphorus (Deep)</t>
    </r>
    <r>
      <rPr>
        <vertAlign val="superscript"/>
        <sz val="10"/>
        <rFont val="Arial"/>
        <family val="2"/>
      </rPr>
      <t>1</t>
    </r>
  </si>
  <si>
    <t>E - Refer to fact sheet CCME Recreational Water Quality Guideline pg. 2</t>
  </si>
  <si>
    <t>Trophic State Index</t>
  </si>
  <si>
    <t>Date</t>
  </si>
  <si>
    <t>SD</t>
  </si>
  <si>
    <t>TSI</t>
  </si>
  <si>
    <t>TP</t>
  </si>
  <si>
    <t>Total Phosporous</t>
  </si>
  <si>
    <t xml:space="preserve">TSI = 14.42 (ln Total phosphorus (ug/L)) + 4.15
</t>
  </si>
  <si>
    <t>TSI = 60 - 14.41 ln Secchi disk (meters)</t>
  </si>
  <si>
    <t>Chlorophyll A</t>
  </si>
  <si>
    <t>TSI = 9.81 ln Chlorophyll a (ug/L) + 30.6</t>
  </si>
  <si>
    <t xml:space="preserve">Secchi  </t>
  </si>
  <si>
    <t>Chl</t>
  </si>
  <si>
    <t>(ug/L)</t>
  </si>
  <si>
    <t>(m)</t>
  </si>
  <si>
    <t>Attributes</t>
  </si>
  <si>
    <t>Water Supply</t>
  </si>
  <si>
    <t>Fisheries &amp; Recreation</t>
  </si>
  <si>
    <t>&lt;30</t>
  </si>
  <si>
    <t>&lt;0.95</t>
  </si>
  <si>
    <t>&gt;8</t>
  </si>
  <si>
    <t>&lt;6</t>
  </si>
  <si>
    <r>
      <t>Oligotrophy:</t>
    </r>
    <r>
      <rPr>
        <sz val="11"/>
        <color indexed="63"/>
        <rFont val="Arial"/>
        <family val="2"/>
      </rPr>
      <t>  Clear water, oxygen throughout the year in the hypolimnion</t>
    </r>
  </si>
  <si>
    <t>Water may be suitable for an unfiltered water supply.</t>
  </si>
  <si>
    <t>Salmonid fisheries dominate</t>
  </si>
  <si>
    <t>30-40</t>
  </si>
  <si>
    <t>0.95-2.6</t>
  </si>
  <si>
    <t>Hypolimnia of shallower lakes may become anoxic</t>
  </si>
  <si>
    <t>Salmonid fisheries in deep lakes only</t>
  </si>
  <si>
    <t>40-50</t>
  </si>
  <si>
    <t>2.6-7.3</t>
  </si>
  <si>
    <r>
      <t>Mesotrophy:</t>
    </r>
    <r>
      <rPr>
        <sz val="11"/>
        <color indexed="63"/>
        <rFont val="Arial"/>
        <family val="2"/>
      </rPr>
      <t>  Water moderately clear; increasing probability of hypolimnetic anoxia during summer</t>
    </r>
  </si>
  <si>
    <t>Iron, manganese, taste, and odor problems worsen. Raw water turbidity requires filtration.</t>
  </si>
  <si>
    <t>Hypolimnetic anoxia results in loss of salmonids.  Walleye may predominate</t>
  </si>
  <si>
    <t>50-60</t>
  </si>
  <si>
    <t>7.3-20</t>
  </si>
  <si>
    <t>24-48</t>
  </si>
  <si>
    <r>
      <t>Eutrophy:</t>
    </r>
    <r>
      <rPr>
        <sz val="11"/>
        <color indexed="63"/>
        <rFont val="Arial"/>
        <family val="2"/>
      </rPr>
      <t xml:space="preserve"> Anoxic hypolimnia, macrophyte problems possible</t>
    </r>
  </si>
  <si>
    <t>Warm-water fisheries only.  Bass may dominate.</t>
  </si>
  <si>
    <t>60-70</t>
  </si>
  <si>
    <t>20-56</t>
  </si>
  <si>
    <t>0.5-1</t>
  </si>
  <si>
    <t>48-96</t>
  </si>
  <si>
    <t>Blue-green algae dominate, algal scums and macrophyte problems</t>
  </si>
  <si>
    <t>Episodes of severe taste and odor possible.</t>
  </si>
  <si>
    <t>Nuisance macrophytes, algal scums, and low transparency may discourage swimming and boating.</t>
  </si>
  <si>
    <t>70-80</t>
  </si>
  <si>
    <t>56-155</t>
  </si>
  <si>
    <t>0.25-</t>
  </si>
  <si>
    <t>96-192</t>
  </si>
  <si>
    <r>
      <t xml:space="preserve">Hypereutrophy: </t>
    </r>
    <r>
      <rPr>
        <sz val="11"/>
        <color indexed="63"/>
        <rFont val="Arial"/>
        <family val="2"/>
      </rPr>
      <t>(light limited productivity).  Dense algae and macrophytes</t>
    </r>
  </si>
  <si>
    <t>&gt;80</t>
  </si>
  <si>
    <t>&gt;155</t>
  </si>
  <si>
    <t>&lt;0.25</t>
  </si>
  <si>
    <t>192-384</t>
  </si>
  <si>
    <t>Algal scums, few macrophytes</t>
  </si>
  <si>
    <t>Rough fish dominate; summer fish kills possible</t>
  </si>
  <si>
    <t xml:space="preserve">Average </t>
  </si>
  <si>
    <t>mesotrophic</t>
  </si>
  <si>
    <t>spring</t>
  </si>
  <si>
    <t>fall</t>
  </si>
  <si>
    <t>summer</t>
  </si>
  <si>
    <t xml:space="preserve">Primary </t>
  </si>
  <si>
    <t>(Carlson)</t>
  </si>
  <si>
    <t>Primary</t>
  </si>
  <si>
    <t>(8-4)</t>
  </si>
  <si>
    <t>(6-12)</t>
  </si>
  <si>
    <t>(4-2)</t>
  </si>
  <si>
    <t>(12-24)</t>
  </si>
  <si>
    <t>(2-1)</t>
  </si>
  <si>
    <t>see CCME fact sheet Table 2</t>
  </si>
  <si>
    <t xml:space="preserve">Clear- light wind </t>
  </si>
  <si>
    <t xml:space="preserve"> 1mm</t>
  </si>
  <si>
    <t>Oathill Lake Bacteria Investigations</t>
  </si>
  <si>
    <t>Beckfoot Dr</t>
  </si>
  <si>
    <t>Catch Basin</t>
  </si>
  <si>
    <t>Storm Outfall</t>
  </si>
  <si>
    <t>Cranston Dr</t>
  </si>
  <si>
    <t>Wheatstone Dr</t>
  </si>
  <si>
    <t>PS "Seep"</t>
  </si>
  <si>
    <t>Above PS</t>
  </si>
  <si>
    <t>Below Catch Basin</t>
  </si>
  <si>
    <t>March 22</t>
  </si>
  <si>
    <t>E. coli</t>
  </si>
  <si>
    <t>Fecal coliform</t>
  </si>
  <si>
    <t>March 30</t>
  </si>
  <si>
    <t>April 6</t>
  </si>
  <si>
    <t>April 15</t>
  </si>
  <si>
    <t>&gt;10,000</t>
  </si>
  <si>
    <t>OATHILL LAKE-by OLCS                             S-5</t>
  </si>
  <si>
    <t>OATHILL LAKE-by OLCS                             S-4 (surface)</t>
  </si>
  <si>
    <t>OATHILL LAKE-by OLCS                             S-4 (deep)</t>
  </si>
  <si>
    <t>OATHILL LAKE-by OLCS                             B-1</t>
  </si>
  <si>
    <t>OATHILL LAKE-by OLCS                             B-2</t>
  </si>
  <si>
    <t>OATHILL LAKE-by OLCS                             B-3</t>
  </si>
  <si>
    <t>PRESENT</t>
  </si>
  <si>
    <t>&gt;4838</t>
  </si>
  <si>
    <t>Synoptic 1980 Avg.</t>
  </si>
  <si>
    <t>Synoptic 1991 Avg.</t>
  </si>
  <si>
    <t>Disolved Organic Carbon (C)</t>
  </si>
  <si>
    <t>&lt;0.005</t>
  </si>
  <si>
    <t>Synoptic 28-29 March 2000</t>
  </si>
  <si>
    <t>OATHILL LAKE-by OLCS                             Surface Avg.</t>
  </si>
  <si>
    <t>29000*/1500**</t>
  </si>
  <si>
    <t>5.5-9.5 (Variable)</t>
  </si>
  <si>
    <t>CCME Narrative</t>
  </si>
  <si>
    <t>640*/120** see CCME fact sheet</t>
  </si>
  <si>
    <t xml:space="preserve">* Short term Guideline CCME </t>
  </si>
  <si>
    <t xml:space="preserve">** Long term Guideline </t>
  </si>
  <si>
    <t xml:space="preserve"> =Exceeds CCME FWAL Guideline</t>
  </si>
  <si>
    <t>WATER QUALITY ANALYSES - HRM LAKE SAMPLING PROGRAM and OLCS Data</t>
  </si>
  <si>
    <t>Sampling Stations</t>
  </si>
  <si>
    <t>Beckfoot Outfall, Oathill Trial Outfall, Cranston Outfall, Outlet, Rainwater</t>
  </si>
  <si>
    <t xml:space="preserve"> various</t>
  </si>
  <si>
    <t>various</t>
  </si>
  <si>
    <t>13:00-15:00</t>
  </si>
  <si>
    <t xml:space="preserve"> 10-15mm</t>
  </si>
  <si>
    <t>Unknown</t>
  </si>
  <si>
    <t>Rain Water</t>
  </si>
  <si>
    <t>~0.2</t>
  </si>
  <si>
    <r>
      <t xml:space="preserve">Samples Collected: </t>
    </r>
    <r>
      <rPr>
        <sz val="11"/>
        <color indexed="8"/>
        <rFont val="Calibri"/>
        <family val="2"/>
      </rPr>
      <t>general chemistry,</t>
    </r>
  </si>
  <si>
    <t>~44m</t>
  </si>
  <si>
    <t>Beckfoot Outfall (SW2)</t>
  </si>
  <si>
    <t>Outlet (SW3)</t>
  </si>
  <si>
    <t xml:space="preserve">Cranston Trail Sewer </t>
  </si>
  <si>
    <t>Oathill Trail Sewer (SW1)</t>
  </si>
  <si>
    <r>
      <t xml:space="preserve">General Comments: </t>
    </r>
    <r>
      <rPr>
        <sz val="11"/>
        <color indexed="8"/>
        <rFont val="Calibri"/>
        <family val="2"/>
      </rPr>
      <t>Samples collected wearing disposable powder free nitrile gloves using laboratory supplied bottles.  Samples were stored a refridgerator overnight and delivered to the AGAT Laboratory in a cooler with ice packs. Collected by Norman Steele, CET. Field data collected by Bob Rutherford</t>
    </r>
  </si>
  <si>
    <r>
      <rPr>
        <sz val="11"/>
        <color theme="1"/>
        <rFont val="Arial"/>
        <family val="2"/>
      </rPr>
      <t>44</t>
    </r>
    <r>
      <rPr>
        <sz val="11"/>
        <color indexed="8"/>
        <rFont val="Arial"/>
        <family val="2"/>
      </rPr>
      <t>°40' 28.11"</t>
    </r>
  </si>
  <si>
    <r>
      <t xml:space="preserve">Samples Collected: </t>
    </r>
    <r>
      <rPr>
        <sz val="11"/>
        <color indexed="8"/>
        <rFont val="Calibri"/>
        <family val="2"/>
      </rPr>
      <t>general chemistry, total metal, E.coli, total coliforms, fecal coliform, TKN, TOC, Ammonia, COD, total phosphorous, chlorophyll, TSS</t>
    </r>
  </si>
  <si>
    <t>Rainfall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</si>
</sst>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0.000"/>
    <numFmt numFmtId="166" formatCode="#########0.000"/>
    <numFmt numFmtId="167" formatCode="#########0.00"/>
    <numFmt numFmtId="168" formatCode="#########0.0"/>
    <numFmt numFmtId="169" formatCode="[$-1009]d\-mmm\-yy;@"/>
    <numFmt numFmtId="170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u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vertAlign val="superscript"/>
      <sz val="10"/>
      <name val="Arial"/>
      <family val="2"/>
    </font>
    <font>
      <sz val="11"/>
      <color indexed="63"/>
      <name val="Arial"/>
      <family val="2"/>
    </font>
    <font>
      <b/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4" fillId="0" borderId="1" xfId="0" applyFont="1" applyFill="1" applyBorder="1"/>
    <xf numFmtId="0" fontId="2" fillId="2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3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2" fillId="3" borderId="1" xfId="0" applyNumberFormat="1" applyFont="1" applyFill="1" applyBorder="1"/>
    <xf numFmtId="0" fontId="6" fillId="3" borderId="2" xfId="0" applyNumberFormat="1" applyFont="1" applyFill="1" applyBorder="1"/>
    <xf numFmtId="0" fontId="6" fillId="3" borderId="3" xfId="0" applyNumberFormat="1" applyFont="1" applyFill="1" applyBorder="1" applyAlignment="1">
      <alignment horizontal="center"/>
    </xf>
    <xf numFmtId="0" fontId="6" fillId="0" borderId="1" xfId="0" applyNumberFormat="1" applyFont="1" applyFill="1" applyBorder="1"/>
    <xf numFmtId="0" fontId="6" fillId="0" borderId="2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6" fillId="0" borderId="3" xfId="0" quotePrefix="1" applyNumberFormat="1" applyFont="1" applyFill="1" applyBorder="1" applyAlignment="1">
      <alignment horizontal="center"/>
    </xf>
    <xf numFmtId="0" fontId="6" fillId="3" borderId="2" xfId="0" applyFont="1" applyFill="1" applyBorder="1"/>
    <xf numFmtId="0" fontId="2" fillId="3" borderId="1" xfId="0" applyFont="1" applyFill="1" applyBorder="1"/>
    <xf numFmtId="0" fontId="6" fillId="3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4" xfId="0" applyBorder="1"/>
    <xf numFmtId="0" fontId="6" fillId="0" borderId="2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22" fontId="6" fillId="0" borderId="2" xfId="0" applyNumberFormat="1" applyFont="1" applyFill="1" applyBorder="1" applyAlignment="1">
      <alignment horizontal="center" wrapText="1"/>
    </xf>
    <xf numFmtId="0" fontId="2" fillId="7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/>
    <xf numFmtId="49" fontId="2" fillId="2" borderId="3" xfId="0" applyNumberFormat="1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22" fontId="6" fillId="0" borderId="2" xfId="0" applyNumberFormat="1" applyFont="1" applyFill="1" applyBorder="1" applyAlignment="1">
      <alignment wrapText="1"/>
    </xf>
    <xf numFmtId="0" fontId="6" fillId="6" borderId="2" xfId="0" applyNumberFormat="1" applyFont="1" applyFill="1" applyBorder="1" applyAlignment="1">
      <alignment horizontal="center"/>
    </xf>
    <xf numFmtId="16" fontId="6" fillId="0" borderId="3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9" fillId="0" borderId="0" xfId="0" applyFont="1"/>
    <xf numFmtId="0" fontId="9" fillId="3" borderId="2" xfId="0" applyFont="1" applyFill="1" applyBorder="1"/>
    <xf numFmtId="0" fontId="9" fillId="3" borderId="3" xfId="0" applyFont="1" applyFill="1" applyBorder="1"/>
    <xf numFmtId="0" fontId="9" fillId="0" borderId="2" xfId="0" applyFont="1" applyFill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/>
    </xf>
    <xf numFmtId="0" fontId="9" fillId="0" borderId="2" xfId="0" quotePrefix="1" applyFont="1" applyFill="1" applyBorder="1" applyAlignment="1">
      <alignment horizontal="left" vertical="center" wrapText="1"/>
    </xf>
    <xf numFmtId="2" fontId="9" fillId="0" borderId="5" xfId="0" applyNumberFormat="1" applyFont="1" applyBorder="1" applyAlignment="1">
      <alignment horizontal="center"/>
    </xf>
    <xf numFmtId="0" fontId="9" fillId="0" borderId="2" xfId="1" applyNumberFormat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0" fontId="9" fillId="0" borderId="3" xfId="0" applyFont="1" applyBorder="1"/>
    <xf numFmtId="2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0" fontId="9" fillId="0" borderId="0" xfId="0" applyFont="1" applyFill="1"/>
    <xf numFmtId="0" fontId="9" fillId="0" borderId="1" xfId="0" applyFont="1" applyBorder="1"/>
    <xf numFmtId="2" fontId="9" fillId="0" borderId="2" xfId="1" applyNumberFormat="1" applyFont="1" applyFill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13" fillId="0" borderId="2" xfId="0" applyFont="1" applyBorder="1"/>
    <xf numFmtId="0" fontId="13" fillId="0" borderId="6" xfId="0" applyFont="1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13" fillId="0" borderId="9" xfId="0" applyFont="1" applyBorder="1"/>
    <xf numFmtId="0" fontId="0" fillId="0" borderId="3" xfId="0" applyBorder="1" applyAlignment="1">
      <alignment horizontal="center"/>
    </xf>
    <xf numFmtId="0" fontId="13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3" xfId="0" applyFont="1" applyBorder="1"/>
    <xf numFmtId="169" fontId="0" fillId="0" borderId="14" xfId="0" applyNumberFormat="1" applyBorder="1" applyAlignment="1">
      <alignment horizontal="center"/>
    </xf>
    <xf numFmtId="0" fontId="13" fillId="0" borderId="0" xfId="0" applyFont="1" applyBorder="1"/>
    <xf numFmtId="0" fontId="13" fillId="0" borderId="15" xfId="0" applyFont="1" applyBorder="1"/>
    <xf numFmtId="0" fontId="13" fillId="0" borderId="16" xfId="0" applyFont="1" applyBorder="1"/>
    <xf numFmtId="15" fontId="0" fillId="0" borderId="17" xfId="0" applyNumberFormat="1" applyBorder="1" applyAlignment="1">
      <alignment horizontal="center"/>
    </xf>
    <xf numFmtId="0" fontId="13" fillId="0" borderId="11" xfId="0" applyFont="1" applyBorder="1"/>
    <xf numFmtId="0" fontId="13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1" xfId="0" applyFont="1" applyBorder="1"/>
    <xf numFmtId="0" fontId="13" fillId="0" borderId="2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0" fontId="9" fillId="0" borderId="2" xfId="0" applyFont="1" applyFill="1" applyBorder="1"/>
    <xf numFmtId="0" fontId="9" fillId="0" borderId="3" xfId="0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center"/>
    </xf>
    <xf numFmtId="0" fontId="0" fillId="4" borderId="2" xfId="0" quotePrefix="1" applyFill="1" applyBorder="1" applyAlignment="1">
      <alignment horizontal="left"/>
    </xf>
    <xf numFmtId="0" fontId="0" fillId="0" borderId="2" xfId="0" applyBorder="1"/>
    <xf numFmtId="0" fontId="0" fillId="4" borderId="2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0" borderId="28" xfId="0" applyBorder="1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7" xfId="0" applyBorder="1" applyAlignment="1">
      <alignment wrapText="1"/>
    </xf>
    <xf numFmtId="0" fontId="0" fillId="0" borderId="35" xfId="0" applyBorder="1"/>
    <xf numFmtId="0" fontId="0" fillId="4" borderId="1" xfId="0" applyFill="1" applyBorder="1" applyAlignment="1">
      <alignment horizontal="left"/>
    </xf>
    <xf numFmtId="0" fontId="0" fillId="0" borderId="36" xfId="0" applyBorder="1"/>
    <xf numFmtId="0" fontId="0" fillId="0" borderId="5" xfId="0" applyBorder="1"/>
    <xf numFmtId="0" fontId="13" fillId="0" borderId="0" xfId="0" applyFont="1"/>
    <xf numFmtId="0" fontId="7" fillId="9" borderId="2" xfId="0" applyFont="1" applyFill="1" applyBorder="1" applyAlignment="1">
      <alignment horizontal="center"/>
    </xf>
    <xf numFmtId="0" fontId="7" fillId="9" borderId="2" xfId="1" applyNumberFormat="1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/>
    </xf>
    <xf numFmtId="0" fontId="0" fillId="0" borderId="36" xfId="0" applyBorder="1" applyAlignment="1">
      <alignment wrapText="1"/>
    </xf>
    <xf numFmtId="0" fontId="9" fillId="0" borderId="2" xfId="1" applyNumberFormat="1" applyFont="1" applyFill="1" applyBorder="1" applyAlignment="1">
      <alignment horizontal="center"/>
    </xf>
    <xf numFmtId="2" fontId="7" fillId="5" borderId="5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2" borderId="37" xfId="0" applyFont="1" applyFill="1" applyBorder="1" applyAlignment="1">
      <alignment horizontal="center" wrapText="1"/>
    </xf>
    <xf numFmtId="0" fontId="18" fillId="2" borderId="38" xfId="0" applyFont="1" applyFill="1" applyBorder="1" applyAlignment="1">
      <alignment horizontal="center" wrapText="1"/>
    </xf>
    <xf numFmtId="0" fontId="17" fillId="2" borderId="39" xfId="0" applyFont="1" applyFill="1" applyBorder="1" applyAlignment="1">
      <alignment horizontal="center" wrapText="1"/>
    </xf>
    <xf numFmtId="0" fontId="16" fillId="0" borderId="39" xfId="0" applyFont="1" applyBorder="1" applyAlignment="1">
      <alignment wrapText="1"/>
    </xf>
    <xf numFmtId="0" fontId="16" fillId="0" borderId="39" xfId="0" applyFont="1" applyBorder="1" applyAlignment="1">
      <alignment horizontal="center" wrapText="1"/>
    </xf>
    <xf numFmtId="0" fontId="17" fillId="0" borderId="39" xfId="0" applyFont="1" applyBorder="1" applyAlignment="1">
      <alignment wrapText="1"/>
    </xf>
    <xf numFmtId="16" fontId="16" fillId="0" borderId="39" xfId="0" applyNumberFormat="1" applyFont="1" applyBorder="1" applyAlignment="1">
      <alignment horizontal="center" wrapText="1"/>
    </xf>
    <xf numFmtId="17" fontId="16" fillId="0" borderId="39" xfId="0" applyNumberFormat="1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2" fontId="9" fillId="0" borderId="40" xfId="0" applyNumberFormat="1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left"/>
    </xf>
    <xf numFmtId="0" fontId="13" fillId="0" borderId="41" xfId="0" applyFont="1" applyBorder="1" applyAlignment="1">
      <alignment horizontal="left"/>
    </xf>
    <xf numFmtId="2" fontId="13" fillId="0" borderId="41" xfId="0" applyNumberFormat="1" applyFont="1" applyBorder="1" applyAlignment="1">
      <alignment horizontal="center"/>
    </xf>
    <xf numFmtId="2" fontId="13" fillId="10" borderId="41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 wrapText="1"/>
    </xf>
    <xf numFmtId="2" fontId="7" fillId="9" borderId="5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70" fontId="20" fillId="0" borderId="2" xfId="1" applyNumberFormat="1" applyFont="1" applyBorder="1" applyAlignment="1">
      <alignment horizontal="center"/>
    </xf>
    <xf numFmtId="43" fontId="20" fillId="0" borderId="2" xfId="1" applyFont="1" applyBorder="1" applyAlignment="1">
      <alignment horizontal="center"/>
    </xf>
    <xf numFmtId="170" fontId="20" fillId="11" borderId="2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/>
    <xf numFmtId="0" fontId="9" fillId="3" borderId="1" xfId="0" applyFont="1" applyFill="1" applyBorder="1"/>
    <xf numFmtId="0" fontId="9" fillId="0" borderId="36" xfId="0" quotePrefix="1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quotePrefix="1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0" fontId="11" fillId="3" borderId="42" xfId="0" applyFont="1" applyFill="1" applyBorder="1" applyAlignment="1">
      <alignment horizontal="left"/>
    </xf>
    <xf numFmtId="0" fontId="11" fillId="3" borderId="43" xfId="0" applyFont="1" applyFill="1" applyBorder="1" applyAlignment="1">
      <alignment horizontal="left"/>
    </xf>
    <xf numFmtId="2" fontId="0" fillId="3" borderId="42" xfId="0" applyNumberForma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4" xfId="0" quotePrefix="1" applyBorder="1" applyAlignment="1">
      <alignment horizontal="center"/>
    </xf>
    <xf numFmtId="0" fontId="0" fillId="0" borderId="45" xfId="0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2" fontId="1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3" fontId="20" fillId="0" borderId="2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6" fillId="3" borderId="9" xfId="0" applyNumberFormat="1" applyFont="1" applyFill="1" applyBorder="1" applyAlignment="1">
      <alignment horizontal="center"/>
    </xf>
    <xf numFmtId="1" fontId="20" fillId="0" borderId="2" xfId="1" applyNumberFormat="1" applyFont="1" applyBorder="1" applyAlignment="1">
      <alignment horizontal="center"/>
    </xf>
    <xf numFmtId="164" fontId="20" fillId="0" borderId="2" xfId="1" applyNumberFormat="1" applyFont="1" applyBorder="1" applyAlignment="1">
      <alignment horizontal="center"/>
    </xf>
    <xf numFmtId="2" fontId="20" fillId="0" borderId="2" xfId="1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20" fillId="0" borderId="2" xfId="1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1" fontId="0" fillId="0" borderId="2" xfId="0" applyNumberForma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1" fontId="20" fillId="0" borderId="2" xfId="1" applyNumberFormat="1" applyFont="1" applyBorder="1" applyAlignment="1">
      <alignment horizontal="center"/>
    </xf>
    <xf numFmtId="164" fontId="20" fillId="0" borderId="2" xfId="1" applyNumberFormat="1" applyFont="1" applyBorder="1" applyAlignment="1">
      <alignment horizontal="center"/>
    </xf>
    <xf numFmtId="2" fontId="20" fillId="0" borderId="2" xfId="1" applyNumberFormat="1" applyFont="1" applyBorder="1" applyAlignment="1">
      <alignment horizontal="center"/>
    </xf>
    <xf numFmtId="165" fontId="20" fillId="0" borderId="2" xfId="1" applyNumberFormat="1" applyFont="1" applyBorder="1" applyAlignment="1">
      <alignment horizontal="center"/>
    </xf>
    <xf numFmtId="164" fontId="22" fillId="0" borderId="2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>
      <alignment horizontal="center"/>
    </xf>
    <xf numFmtId="165" fontId="22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1" fontId="20" fillId="0" borderId="2" xfId="1" applyNumberFormat="1" applyFont="1" applyBorder="1" applyAlignment="1">
      <alignment horizontal="center" vertical="center"/>
    </xf>
    <xf numFmtId="164" fontId="20" fillId="0" borderId="2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9" fillId="0" borderId="1" xfId="0" applyFont="1" applyFill="1" applyBorder="1"/>
    <xf numFmtId="2" fontId="9" fillId="0" borderId="47" xfId="0" applyNumberFormat="1" applyFont="1" applyFill="1" applyBorder="1" applyAlignment="1">
      <alignment horizontal="center"/>
    </xf>
    <xf numFmtId="22" fontId="2" fillId="0" borderId="48" xfId="0" applyNumberFormat="1" applyFont="1" applyFill="1" applyBorder="1" applyAlignment="1">
      <alignment wrapText="1"/>
    </xf>
    <xf numFmtId="0" fontId="2" fillId="0" borderId="48" xfId="0" applyNumberFormat="1" applyFont="1" applyFill="1" applyBorder="1" applyAlignment="1">
      <alignment horizontal="center" wrapText="1"/>
    </xf>
    <xf numFmtId="22" fontId="2" fillId="0" borderId="48" xfId="0" applyNumberFormat="1" applyFont="1" applyFill="1" applyBorder="1" applyAlignment="1">
      <alignment horizontal="center" wrapText="1"/>
    </xf>
    <xf numFmtId="164" fontId="7" fillId="0" borderId="50" xfId="0" applyNumberFormat="1" applyFont="1" applyFill="1" applyBorder="1" applyAlignment="1">
      <alignment horizontal="left"/>
    </xf>
    <xf numFmtId="2" fontId="9" fillId="0" borderId="50" xfId="0" applyNumberFormat="1" applyFont="1" applyFill="1" applyBorder="1" applyAlignment="1">
      <alignment horizontal="center"/>
    </xf>
    <xf numFmtId="164" fontId="22" fillId="0" borderId="50" xfId="0" applyNumberFormat="1" applyFont="1" applyFill="1" applyBorder="1" applyAlignment="1">
      <alignment horizontal="center"/>
    </xf>
    <xf numFmtId="0" fontId="6" fillId="0" borderId="47" xfId="0" applyNumberFormat="1" applyFont="1" applyFill="1" applyBorder="1" applyAlignment="1">
      <alignment horizontal="center"/>
    </xf>
    <xf numFmtId="165" fontId="20" fillId="0" borderId="51" xfId="1" applyNumberFormat="1" applyFont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2" fontId="20" fillId="0" borderId="51" xfId="1" applyNumberFormat="1" applyFont="1" applyBorder="1" applyAlignment="1">
      <alignment horizontal="center"/>
    </xf>
    <xf numFmtId="2" fontId="20" fillId="0" borderId="51" xfId="1" applyNumberFormat="1" applyFont="1" applyBorder="1" applyAlignment="1">
      <alignment horizontal="center"/>
    </xf>
    <xf numFmtId="2" fontId="13" fillId="12" borderId="41" xfId="0" applyNumberFormat="1" applyFont="1" applyFill="1" applyBorder="1" applyAlignment="1">
      <alignment horizontal="center"/>
    </xf>
    <xf numFmtId="0" fontId="11" fillId="0" borderId="0" xfId="0" applyFont="1"/>
    <xf numFmtId="0" fontId="2" fillId="14" borderId="1" xfId="0" applyNumberFormat="1" applyFont="1" applyFill="1" applyBorder="1" applyAlignment="1">
      <alignment horizontal="center"/>
    </xf>
    <xf numFmtId="0" fontId="2" fillId="14" borderId="2" xfId="0" applyNumberFormat="1" applyFont="1" applyFill="1" applyBorder="1" applyAlignment="1">
      <alignment horizontal="center"/>
    </xf>
    <xf numFmtId="0" fontId="7" fillId="14" borderId="2" xfId="1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center"/>
    </xf>
    <xf numFmtId="0" fontId="11" fillId="14" borderId="2" xfId="1" applyNumberFormat="1" applyFont="1" applyFill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2" fontId="2" fillId="15" borderId="2" xfId="0" applyNumberFormat="1" applyFont="1" applyFill="1" applyBorder="1" applyAlignment="1">
      <alignment horizontal="center"/>
    </xf>
    <xf numFmtId="0" fontId="21" fillId="0" borderId="0" xfId="0" applyFont="1" applyBorder="1"/>
    <xf numFmtId="0" fontId="0" fillId="13" borderId="2" xfId="0" applyFill="1" applyBorder="1"/>
    <xf numFmtId="0" fontId="13" fillId="0" borderId="61" xfId="0" applyFont="1" applyBorder="1" applyAlignment="1">
      <alignment horizontal="center"/>
    </xf>
    <xf numFmtId="0" fontId="11" fillId="0" borderId="15" xfId="0" applyFont="1" applyBorder="1"/>
    <xf numFmtId="169" fontId="0" fillId="0" borderId="20" xfId="0" applyNumberFormat="1" applyBorder="1" applyAlignment="1">
      <alignment horizontal="center"/>
    </xf>
    <xf numFmtId="0" fontId="13" fillId="0" borderId="65" xfId="0" applyFont="1" applyBorder="1"/>
    <xf numFmtId="0" fontId="13" fillId="0" borderId="66" xfId="0" applyFont="1" applyBorder="1"/>
    <xf numFmtId="0" fontId="13" fillId="0" borderId="67" xfId="0" applyFont="1" applyBorder="1"/>
    <xf numFmtId="0" fontId="0" fillId="0" borderId="4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1" xfId="0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2" fontId="2" fillId="0" borderId="49" xfId="0" applyNumberFormat="1" applyFont="1" applyFill="1" applyBorder="1" applyAlignment="1">
      <alignment horizontal="center" wrapText="1"/>
    </xf>
    <xf numFmtId="0" fontId="1" fillId="0" borderId="43" xfId="0" applyFont="1" applyFill="1" applyBorder="1" applyAlignment="1">
      <alignment wrapText="1"/>
    </xf>
    <xf numFmtId="0" fontId="0" fillId="0" borderId="43" xfId="0" applyBorder="1" applyAlignment="1">
      <alignment wrapText="1"/>
    </xf>
    <xf numFmtId="0" fontId="12" fillId="4" borderId="52" xfId="0" applyFont="1" applyFill="1" applyBorder="1" applyAlignment="1">
      <alignment horizontal="left"/>
    </xf>
    <xf numFmtId="0" fontId="21" fillId="14" borderId="2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21" fillId="5" borderId="36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left"/>
    </xf>
    <xf numFmtId="0" fontId="21" fillId="6" borderId="36" xfId="0" applyFont="1" applyFill="1" applyBorder="1" applyAlignment="1">
      <alignment horizontal="left"/>
    </xf>
    <xf numFmtId="0" fontId="21" fillId="6" borderId="5" xfId="0" applyFont="1" applyFill="1" applyBorder="1" applyAlignment="1">
      <alignment horizontal="left"/>
    </xf>
    <xf numFmtId="0" fontId="21" fillId="16" borderId="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8" fillId="2" borderId="37" xfId="0" applyFont="1" applyFill="1" applyBorder="1" applyAlignment="1">
      <alignment horizontal="center" wrapText="1"/>
    </xf>
    <xf numFmtId="0" fontId="18" fillId="2" borderId="38" xfId="0" applyFont="1" applyFill="1" applyBorder="1" applyAlignment="1">
      <alignment horizontal="center" wrapText="1"/>
    </xf>
    <xf numFmtId="0" fontId="16" fillId="0" borderId="37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17" fillId="2" borderId="37" xfId="0" applyFont="1" applyFill="1" applyBorder="1" applyAlignment="1">
      <alignment horizontal="center" wrapText="1"/>
    </xf>
    <xf numFmtId="0" fontId="17" fillId="2" borderId="38" xfId="0" applyFont="1" applyFill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13" fillId="0" borderId="53" xfId="0" applyFont="1" applyBorder="1" applyAlignment="1">
      <alignment horizontal="left" vertical="top" wrapText="1"/>
    </xf>
    <xf numFmtId="0" fontId="13" fillId="0" borderId="54" xfId="0" applyFont="1" applyBorder="1" applyAlignment="1">
      <alignment horizontal="left" vertical="top" wrapText="1"/>
    </xf>
    <xf numFmtId="0" fontId="13" fillId="0" borderId="55" xfId="0" applyFont="1" applyBorder="1" applyAlignment="1">
      <alignment horizontal="left" vertical="top" wrapText="1"/>
    </xf>
    <xf numFmtId="0" fontId="13" fillId="0" borderId="5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7" xfId="0" applyFont="1" applyBorder="1" applyAlignment="1">
      <alignment horizontal="left" vertical="top" wrapText="1"/>
    </xf>
    <xf numFmtId="0" fontId="13" fillId="0" borderId="58" xfId="0" applyFont="1" applyBorder="1" applyAlignment="1">
      <alignment horizontal="left" vertical="top" wrapText="1"/>
    </xf>
    <xf numFmtId="0" fontId="13" fillId="0" borderId="59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60" xfId="0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 wrapText="1"/>
    </xf>
    <xf numFmtId="0" fontId="0" fillId="0" borderId="6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1" fillId="0" borderId="53" xfId="0" applyFont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wrapText="1"/>
    </xf>
    <xf numFmtId="0" fontId="11" fillId="0" borderId="60" xfId="0" applyFont="1" applyFill="1" applyBorder="1" applyAlignment="1">
      <alignment horizontal="left" wrapText="1"/>
    </xf>
    <xf numFmtId="0" fontId="2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Oathill Lake Data</a:t>
            </a:r>
          </a:p>
        </c:rich>
      </c:tx>
      <c:layout>
        <c:manualLayout>
          <c:xMode val="edge"/>
          <c:yMode val="edge"/>
          <c:x val="0.44758562549029579"/>
          <c:y val="2.905993893620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41463556311398E-2"/>
          <c:y val="0.21196616580890393"/>
          <c:w val="0.83686738354140411"/>
          <c:h val="0.4854708958849089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4.3371881892963135E-3"/>
                  <c:y val="-2.8760263749779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824441095875923E-3"/>
                  <c:y val="-2.4985903571917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90700695172222E-2"/>
                  <c:y val="-3.113636272416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'Chlorophyll A'!$E$43:$W$43</c:f>
              <c:strCache>
                <c:ptCount val="19"/>
                <c:pt idx="0">
                  <c:v>01/03/1991 0:00</c:v>
                </c:pt>
                <c:pt idx="1">
                  <c:v>01/03/2000 0:00</c:v>
                </c:pt>
                <c:pt idx="2">
                  <c:v>15/05/2006 15:38</c:v>
                </c:pt>
                <c:pt idx="3">
                  <c:v>11/10/2006  11.11 </c:v>
                </c:pt>
                <c:pt idx="4">
                  <c:v>08/05/2007 10:30</c:v>
                </c:pt>
                <c:pt idx="5">
                  <c:v>14/08/2007 10:30</c:v>
                </c:pt>
                <c:pt idx="6">
                  <c:v>01/11/2007 12:24</c:v>
                </c:pt>
                <c:pt idx="7">
                  <c:v>06/05/2008 10:12</c:v>
                </c:pt>
                <c:pt idx="8">
                  <c:v>13/08/2008 11:40</c:v>
                </c:pt>
                <c:pt idx="9">
                  <c:v>20/10/2008 12:25</c:v>
                </c:pt>
                <c:pt idx="10">
                  <c:v>01/06/2009 9:10</c:v>
                </c:pt>
                <c:pt idx="11">
                  <c:v>27/07/2009 9:55</c:v>
                </c:pt>
                <c:pt idx="12">
                  <c:v>20/10/2009 10:40</c:v>
                </c:pt>
                <c:pt idx="13">
                  <c:v>05/05/2010 18:30</c:v>
                </c:pt>
                <c:pt idx="14">
                  <c:v>10/05/2010 11:25</c:v>
                </c:pt>
                <c:pt idx="15">
                  <c:v>10/07/2010 14:00</c:v>
                </c:pt>
                <c:pt idx="16">
                  <c:v>19/10/2010 10:50</c:v>
                </c:pt>
                <c:pt idx="17">
                  <c:v>02/08/2011 10:00</c:v>
                </c:pt>
                <c:pt idx="18">
                  <c:v>14/11/2011 8:30</c:v>
                </c:pt>
              </c:strCache>
            </c:strRef>
          </c:cat>
          <c:val>
            <c:numRef>
              <c:f>'Chlorophyll A'!$E$44:$W$44</c:f>
              <c:numCache>
                <c:formatCode>General</c:formatCode>
                <c:ptCount val="19"/>
                <c:pt idx="0">
                  <c:v>16.11</c:v>
                </c:pt>
                <c:pt idx="1">
                  <c:v>2.3199999999999998</c:v>
                </c:pt>
                <c:pt idx="2" formatCode="0.00">
                  <c:v>3.66</c:v>
                </c:pt>
                <c:pt idx="3" formatCode="0.00">
                  <c:v>2.9</c:v>
                </c:pt>
                <c:pt idx="4" formatCode="0.00">
                  <c:v>0.72</c:v>
                </c:pt>
                <c:pt idx="5" formatCode="0.00">
                  <c:v>3.21</c:v>
                </c:pt>
                <c:pt idx="6" formatCode="0.00">
                  <c:v>5.3</c:v>
                </c:pt>
                <c:pt idx="7" formatCode="0.00">
                  <c:v>17.96</c:v>
                </c:pt>
                <c:pt idx="8" formatCode="0.00">
                  <c:v>14.08</c:v>
                </c:pt>
                <c:pt idx="9" formatCode="0.00">
                  <c:v>3.16</c:v>
                </c:pt>
                <c:pt idx="10">
                  <c:v>1.67</c:v>
                </c:pt>
                <c:pt idx="11" formatCode="0.00">
                  <c:v>2.68</c:v>
                </c:pt>
                <c:pt idx="12" formatCode="0.00">
                  <c:v>3.69</c:v>
                </c:pt>
                <c:pt idx="13" formatCode="0.00">
                  <c:v>3.44</c:v>
                </c:pt>
                <c:pt idx="14" formatCode="0.00">
                  <c:v>3.54</c:v>
                </c:pt>
                <c:pt idx="15" formatCode="_(* #,##0.00_);_(* \(#,##0.00\);_(* &quot;-&quot;??_);_(@_)">
                  <c:v>12.1</c:v>
                </c:pt>
                <c:pt idx="16" formatCode="0.00">
                  <c:v>4.0599999999999996</c:v>
                </c:pt>
                <c:pt idx="17" formatCode="0.00">
                  <c:v>3.6</c:v>
                </c:pt>
                <c:pt idx="18" formatCode="0.00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9952"/>
        <c:axId val="90351872"/>
      </c:lineChart>
      <c:catAx>
        <c:axId val="903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Date and Time Sample Collected
</a:t>
                </a:r>
              </a:p>
            </c:rich>
          </c:tx>
          <c:layout>
            <c:manualLayout>
              <c:xMode val="edge"/>
              <c:yMode val="edge"/>
              <c:x val="0.39634888563180926"/>
              <c:y val="0.907693823986287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\ 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354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5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(ug/l)</a:t>
                </a:r>
              </a:p>
            </c:rich>
          </c:tx>
          <c:layout>
            <c:manualLayout>
              <c:xMode val="edge"/>
              <c:yMode val="edge"/>
              <c:x val="1.5312117106911842E-2"/>
              <c:y val="0.4170947203028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4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09320128289895"/>
          <c:y val="9.2307890085167932E-2"/>
          <c:w val="0.36984706623944469"/>
          <c:h val="0.10598303783455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Oathill Lake Data</a:t>
            </a:r>
          </a:p>
        </c:rich>
      </c:tx>
      <c:layout>
        <c:manualLayout>
          <c:xMode val="edge"/>
          <c:yMode val="edge"/>
          <c:x val="0.44380979044286128"/>
          <c:y val="2.9059829059829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31786974074261E-2"/>
          <c:y val="0.21196616580890393"/>
          <c:w val="0.84127036289085"/>
          <c:h val="0.5111119643295344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4.5627119371005331E-3"/>
                  <c:y val="-3.0849079615218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0651033358262918E-3"/>
                  <c:y val="-2.7088398397734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053884131174547E-2"/>
                  <c:y val="-3.0792160754878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'Total Phosphorous'!$E$40:$W$40</c:f>
              <c:strCache>
                <c:ptCount val="19"/>
                <c:pt idx="0">
                  <c:v>01/03/1980 0:00</c:v>
                </c:pt>
                <c:pt idx="1">
                  <c:v>01/03/1991 0:00</c:v>
                </c:pt>
                <c:pt idx="2">
                  <c:v>01/03/2000 0:00</c:v>
                </c:pt>
                <c:pt idx="3">
                  <c:v>15/05/2006 15:38</c:v>
                </c:pt>
                <c:pt idx="4">
                  <c:v>11/10/2006  11.11 </c:v>
                </c:pt>
                <c:pt idx="5">
                  <c:v>08/05/2007 10:30</c:v>
                </c:pt>
                <c:pt idx="6">
                  <c:v>14/08/2007 10:30</c:v>
                </c:pt>
                <c:pt idx="7">
                  <c:v>01/11/2007 12:24</c:v>
                </c:pt>
                <c:pt idx="8">
                  <c:v>06/05/2008 10:12</c:v>
                </c:pt>
                <c:pt idx="9">
                  <c:v>13/08/2008 11:40</c:v>
                </c:pt>
                <c:pt idx="10">
                  <c:v>20/10/2008 12:25</c:v>
                </c:pt>
                <c:pt idx="11">
                  <c:v>01/06/2009 9:10</c:v>
                </c:pt>
                <c:pt idx="12">
                  <c:v>27/07/2009 9:55</c:v>
                </c:pt>
                <c:pt idx="13">
                  <c:v>20/10/2009 10:40</c:v>
                </c:pt>
                <c:pt idx="14">
                  <c:v>05/05/2010 18:30</c:v>
                </c:pt>
                <c:pt idx="15">
                  <c:v>10/05/2010 11:25</c:v>
                </c:pt>
                <c:pt idx="16">
                  <c:v>10/07/2010 14:00</c:v>
                </c:pt>
                <c:pt idx="17">
                  <c:v>02/08/2011 10:00</c:v>
                </c:pt>
                <c:pt idx="18">
                  <c:v>14/11/2011 8:30</c:v>
                </c:pt>
              </c:strCache>
            </c:strRef>
          </c:cat>
          <c:val>
            <c:numRef>
              <c:f>'Total Phosphorous'!$E$41:$W$41</c:f>
              <c:numCache>
                <c:formatCode>General</c:formatCode>
                <c:ptCount val="19"/>
                <c:pt idx="0">
                  <c:v>2E-3</c:v>
                </c:pt>
                <c:pt idx="1">
                  <c:v>5.0000000000000001E-3</c:v>
                </c:pt>
                <c:pt idx="2">
                  <c:v>1.4999999999999999E-2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1.2999999999999999E-2</c:v>
                </c:pt>
                <c:pt idx="6">
                  <c:v>8.0000000000000002E-3</c:v>
                </c:pt>
                <c:pt idx="7">
                  <c:v>2.3E-2</c:v>
                </c:pt>
                <c:pt idx="8">
                  <c:v>1.9E-2</c:v>
                </c:pt>
                <c:pt idx="9">
                  <c:v>1.6E-2</c:v>
                </c:pt>
                <c:pt idx="10" formatCode="#########0.000">
                  <c:v>0.02</c:v>
                </c:pt>
                <c:pt idx="11">
                  <c:v>0.01</c:v>
                </c:pt>
                <c:pt idx="12" formatCode="0.000">
                  <c:v>3.5999999999999997E-2</c:v>
                </c:pt>
                <c:pt idx="13">
                  <c:v>1.4999999999999999E-2</c:v>
                </c:pt>
                <c:pt idx="14">
                  <c:v>4.2999999999999997E-2</c:v>
                </c:pt>
                <c:pt idx="15">
                  <c:v>5.0999999999999997E-2</c:v>
                </c:pt>
                <c:pt idx="16">
                  <c:v>2.3E-2</c:v>
                </c:pt>
                <c:pt idx="17" formatCode="0.000">
                  <c:v>2.3E-2</c:v>
                </c:pt>
                <c:pt idx="18" formatCode="0.000">
                  <c:v>2.7E-2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32256"/>
        <c:axId val="94034176"/>
      </c:lineChart>
      <c:catAx>
        <c:axId val="9403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Date and Time Sample Collected</a:t>
                </a:r>
              </a:p>
            </c:rich>
          </c:tx>
          <c:layout>
            <c:manualLayout>
              <c:xMode val="edge"/>
              <c:yMode val="edge"/>
              <c:x val="0.40634947298254381"/>
              <c:y val="0.929916145097247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\ 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3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3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TP (mg/l)</a:t>
                </a:r>
              </a:p>
            </c:rich>
          </c:tx>
          <c:layout>
            <c:manualLayout>
              <c:xMode val="edge"/>
              <c:yMode val="edge"/>
              <c:x val="1.5873015873015872E-2"/>
              <c:y val="0.4051289229871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3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61918093571636"/>
          <c:y val="9.0598470063036979E-2"/>
          <c:w val="0.39873042536349623"/>
          <c:h val="0.105983085447652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Oathill Lake Data Field Measurements</a:t>
            </a:r>
          </a:p>
        </c:rich>
      </c:tx>
      <c:layout>
        <c:manualLayout>
          <c:xMode val="edge"/>
          <c:yMode val="edge"/>
          <c:x val="0.37319330484477875"/>
          <c:y val="2.9059829059829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43652101101835E-2"/>
          <c:y val="0.21196616580890393"/>
          <c:w val="0.80946149490464558"/>
          <c:h val="0.5111119643295344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'pH '!$E$42:$Y$42</c:f>
              <c:strCache>
                <c:ptCount val="21"/>
                <c:pt idx="0">
                  <c:v>01/03/1980 0:00</c:v>
                </c:pt>
                <c:pt idx="1">
                  <c:v>01/03/1991 0:00</c:v>
                </c:pt>
                <c:pt idx="2">
                  <c:v>01/03/2000 0:00</c:v>
                </c:pt>
                <c:pt idx="3">
                  <c:v>15/05/2006 15:38</c:v>
                </c:pt>
                <c:pt idx="4">
                  <c:v>11/10/2006  11.11 </c:v>
                </c:pt>
                <c:pt idx="5">
                  <c:v>08/05/2007 10:30</c:v>
                </c:pt>
                <c:pt idx="6">
                  <c:v>14/08/2007 10:30</c:v>
                </c:pt>
                <c:pt idx="7">
                  <c:v>01/11/2007 12:24</c:v>
                </c:pt>
                <c:pt idx="8">
                  <c:v>06/05/2008 10:12</c:v>
                </c:pt>
                <c:pt idx="9">
                  <c:v>13/08/2008 11:40</c:v>
                </c:pt>
                <c:pt idx="10">
                  <c:v>20/10/2008 12:25</c:v>
                </c:pt>
                <c:pt idx="11">
                  <c:v>01/06/2009 9:10</c:v>
                </c:pt>
                <c:pt idx="12">
                  <c:v>27/07/2009 9:55</c:v>
                </c:pt>
                <c:pt idx="13">
                  <c:v>20/10/2009 10:40</c:v>
                </c:pt>
                <c:pt idx="14">
                  <c:v>05/05/2010 18:30</c:v>
                </c:pt>
                <c:pt idx="15">
                  <c:v>10/05/2010 11:25</c:v>
                </c:pt>
                <c:pt idx="16">
                  <c:v>06/06/2010 0:00</c:v>
                </c:pt>
                <c:pt idx="17">
                  <c:v>10/07/2010 14:00</c:v>
                </c:pt>
                <c:pt idx="18">
                  <c:v>03/10/2010 0:00</c:v>
                </c:pt>
                <c:pt idx="19">
                  <c:v>02/08/2011 10:00</c:v>
                </c:pt>
                <c:pt idx="20">
                  <c:v>14/11/2011 8:30</c:v>
                </c:pt>
              </c:strCache>
            </c:strRef>
          </c:cat>
          <c:val>
            <c:numRef>
              <c:f>'pH '!$E$43:$Y$43</c:f>
              <c:numCache>
                <c:formatCode>General</c:formatCode>
                <c:ptCount val="21"/>
                <c:pt idx="0">
                  <c:v>7.02</c:v>
                </c:pt>
                <c:pt idx="1">
                  <c:v>6.8</c:v>
                </c:pt>
                <c:pt idx="2">
                  <c:v>7.32</c:v>
                </c:pt>
                <c:pt idx="3" formatCode="0.00">
                  <c:v>7.11</c:v>
                </c:pt>
                <c:pt idx="4" formatCode="0.00">
                  <c:v>7.3</c:v>
                </c:pt>
                <c:pt idx="5" formatCode="0.00">
                  <c:v>7.72</c:v>
                </c:pt>
                <c:pt idx="6" formatCode="0.00">
                  <c:v>7.09</c:v>
                </c:pt>
                <c:pt idx="7" formatCode="0.00">
                  <c:v>7.1</c:v>
                </c:pt>
                <c:pt idx="8" formatCode="0.00">
                  <c:v>7.73</c:v>
                </c:pt>
                <c:pt idx="9" formatCode="0.00">
                  <c:v>7.33</c:v>
                </c:pt>
                <c:pt idx="10" formatCode="0.00">
                  <c:v>7.57</c:v>
                </c:pt>
                <c:pt idx="11" formatCode="0.00">
                  <c:v>7.39</c:v>
                </c:pt>
                <c:pt idx="12" formatCode="0.00">
                  <c:v>7</c:v>
                </c:pt>
                <c:pt idx="13" formatCode="0.00">
                  <c:v>7.69</c:v>
                </c:pt>
                <c:pt idx="14" formatCode="0.00">
                  <c:v>6.37</c:v>
                </c:pt>
                <c:pt idx="15" formatCode="0.00">
                  <c:v>7.72</c:v>
                </c:pt>
                <c:pt idx="16" formatCode="0.00">
                  <c:v>6.61</c:v>
                </c:pt>
                <c:pt idx="17" formatCode="0.00">
                  <c:v>6.97</c:v>
                </c:pt>
                <c:pt idx="18" formatCode="0.00">
                  <c:v>6.83</c:v>
                </c:pt>
                <c:pt idx="19" formatCode="0.00">
                  <c:v>7.6</c:v>
                </c:pt>
                <c:pt idx="20" formatCode="0.00">
                  <c:v>7.23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98496"/>
        <c:axId val="103500416"/>
      </c:lineChart>
      <c:catAx>
        <c:axId val="10349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Date and Time Sample Collected</a:t>
                </a:r>
              </a:p>
            </c:rich>
          </c:tx>
          <c:layout>
            <c:manualLayout>
              <c:xMode val="edge"/>
              <c:yMode val="edge"/>
              <c:x val="0.40078857422717035"/>
              <c:y val="0.929916145097247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\ 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00416"/>
        <c:crossesAt val="5"/>
        <c:auto val="1"/>
        <c:lblAlgn val="ctr"/>
        <c:lblOffset val="100"/>
        <c:tickLblSkip val="1"/>
        <c:tickMarkSkip val="1"/>
        <c:noMultiLvlLbl val="0"/>
      </c:catAx>
      <c:valAx>
        <c:axId val="103500416"/>
        <c:scaling>
          <c:orientation val="minMax"/>
          <c:min val="5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pH</a:t>
                </a:r>
              </a:p>
            </c:rich>
          </c:tx>
          <c:layout>
            <c:manualLayout>
              <c:xMode val="edge"/>
              <c:yMode val="edge"/>
              <c:x val="0.9132722864306877"/>
              <c:y val="0.44273576059402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9849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82931010102057"/>
          <c:y val="9.0598470063036979E-2"/>
          <c:w val="0.14126156700846032"/>
          <c:h val="0.105983085447652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11811023622047245" r="0.19685039370078741" t="0.98425196850393704" header="0.51181102362204722" footer="0.51181102362204722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103</xdr:row>
      <xdr:rowOff>28575</xdr:rowOff>
    </xdr:from>
    <xdr:to>
      <xdr:col>3</xdr:col>
      <xdr:colOff>876300</xdr:colOff>
      <xdr:row>106</xdr:row>
      <xdr:rowOff>142875</xdr:rowOff>
    </xdr:to>
    <xdr:pic>
      <xdr:nvPicPr>
        <xdr:cNvPr id="21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612100"/>
          <a:ext cx="4038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110</xdr:row>
      <xdr:rowOff>47625</xdr:rowOff>
    </xdr:from>
    <xdr:to>
      <xdr:col>3</xdr:col>
      <xdr:colOff>495300</xdr:colOff>
      <xdr:row>114</xdr:row>
      <xdr:rowOff>47625</xdr:rowOff>
    </xdr:to>
    <xdr:pic>
      <xdr:nvPicPr>
        <xdr:cNvPr id="21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64650"/>
          <a:ext cx="3609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117</xdr:row>
      <xdr:rowOff>47625</xdr:rowOff>
    </xdr:from>
    <xdr:to>
      <xdr:col>3</xdr:col>
      <xdr:colOff>571500</xdr:colOff>
      <xdr:row>121</xdr:row>
      <xdr:rowOff>85725</xdr:rowOff>
    </xdr:to>
    <xdr:pic>
      <xdr:nvPicPr>
        <xdr:cNvPr id="21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298150"/>
          <a:ext cx="3743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104</xdr:row>
      <xdr:rowOff>133350</xdr:rowOff>
    </xdr:from>
    <xdr:to>
      <xdr:col>11</xdr:col>
      <xdr:colOff>619125</xdr:colOff>
      <xdr:row>112</xdr:row>
      <xdr:rowOff>104775</xdr:rowOff>
    </xdr:to>
    <xdr:pic>
      <xdr:nvPicPr>
        <xdr:cNvPr id="21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21050250"/>
          <a:ext cx="82105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102</xdr:row>
      <xdr:rowOff>114300</xdr:rowOff>
    </xdr:from>
    <xdr:to>
      <xdr:col>6</xdr:col>
      <xdr:colOff>428625</xdr:colOff>
      <xdr:row>104</xdr:row>
      <xdr:rowOff>133350</xdr:rowOff>
    </xdr:to>
    <xdr:pic>
      <xdr:nvPicPr>
        <xdr:cNvPr id="21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0650200"/>
          <a:ext cx="1457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0</xdr:row>
      <xdr:rowOff>142875</xdr:rowOff>
    </xdr:from>
    <xdr:to>
      <xdr:col>22</xdr:col>
      <xdr:colOff>650874</xdr:colOff>
      <xdr:row>38</xdr:row>
      <xdr:rowOff>171450</xdr:rowOff>
    </xdr:to>
    <xdr:graphicFrame macro="">
      <xdr:nvGraphicFramePr>
        <xdr:cNvPr id="4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22</xdr:col>
      <xdr:colOff>619125</xdr:colOff>
      <xdr:row>34</xdr:row>
      <xdr:rowOff>174625</xdr:rowOff>
    </xdr:to>
    <xdr:graphicFrame macro="">
      <xdr:nvGraphicFramePr>
        <xdr:cNvPr id="30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142875</xdr:rowOff>
    </xdr:from>
    <xdr:to>
      <xdr:col>24</xdr:col>
      <xdr:colOff>603249</xdr:colOff>
      <xdr:row>34</xdr:row>
      <xdr:rowOff>127000</xdr:rowOff>
    </xdr:to>
    <xdr:graphicFrame macro="">
      <xdr:nvGraphicFramePr>
        <xdr:cNvPr id="10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K125"/>
  <sheetViews>
    <sheetView view="pageBreakPreview" topLeftCell="B1" zoomScaleNormal="80" zoomScaleSheetLayoutView="100" zoomScalePageLayoutView="80" workbookViewId="0">
      <pane xSplit="7050" activePane="topRight"/>
      <selection activeCell="D16" sqref="D16"/>
      <selection pane="topRight" activeCell="A4" sqref="A4"/>
    </sheetView>
  </sheetViews>
  <sheetFormatPr defaultColWidth="13.85546875" defaultRowHeight="15" x14ac:dyDescent="0.25"/>
  <cols>
    <col min="1" max="1" width="27.5703125" customWidth="1"/>
    <col min="2" max="2" width="13.7109375" customWidth="1"/>
    <col min="3" max="3" width="6.7109375" customWidth="1"/>
    <col min="4" max="8" width="17.42578125" customWidth="1"/>
    <col min="9" max="9" width="16" customWidth="1"/>
    <col min="10" max="10" width="14.85546875" customWidth="1"/>
    <col min="11" max="11" width="15.140625" customWidth="1"/>
    <col min="12" max="12" width="15.140625" bestFit="1" customWidth="1"/>
    <col min="13" max="16" width="15.5703125" customWidth="1"/>
    <col min="17" max="17" width="14.7109375" customWidth="1"/>
    <col min="18" max="18" width="14.28515625" customWidth="1"/>
    <col min="19" max="19" width="16.140625" customWidth="1"/>
    <col min="20" max="20" width="19.28515625" customWidth="1"/>
    <col min="21" max="21" width="15" customWidth="1"/>
    <col min="22" max="22" width="19.42578125" hidden="1" customWidth="1"/>
    <col min="23" max="23" width="16" hidden="1" customWidth="1"/>
    <col min="24" max="24" width="16.5703125" hidden="1" customWidth="1"/>
    <col min="25" max="25" width="16.140625" hidden="1" customWidth="1"/>
    <col min="26" max="26" width="17.5703125" style="153" hidden="1" customWidth="1"/>
    <col min="27" max="27" width="15" customWidth="1"/>
    <col min="28" max="28" width="16" customWidth="1"/>
    <col min="29" max="29" width="16.42578125" customWidth="1"/>
  </cols>
  <sheetData>
    <row r="1" spans="1:245" x14ac:dyDescent="0.25">
      <c r="A1" s="1" t="s">
        <v>284</v>
      </c>
      <c r="D1" s="2"/>
      <c r="E1" s="2"/>
      <c r="F1" s="2"/>
      <c r="G1" s="2"/>
      <c r="H1" s="2"/>
    </row>
    <row r="2" spans="1:245" x14ac:dyDescent="0.25">
      <c r="A2" s="3" t="s">
        <v>0</v>
      </c>
      <c r="C2" s="2"/>
      <c r="D2" s="2"/>
      <c r="E2" s="2"/>
      <c r="F2" s="2"/>
      <c r="G2" s="2"/>
      <c r="H2" s="2"/>
    </row>
    <row r="3" spans="1:245" ht="56.25" customHeight="1" x14ac:dyDescent="0.3">
      <c r="A3" s="4" t="s">
        <v>122</v>
      </c>
      <c r="B3" s="5" t="s">
        <v>1</v>
      </c>
      <c r="C3" s="5" t="s">
        <v>2</v>
      </c>
      <c r="D3" s="42" t="s">
        <v>3</v>
      </c>
      <c r="E3" s="159" t="s">
        <v>271</v>
      </c>
      <c r="F3" s="159" t="s">
        <v>272</v>
      </c>
      <c r="G3" s="159" t="s">
        <v>275</v>
      </c>
      <c r="H3" s="159" t="s">
        <v>275</v>
      </c>
      <c r="I3" s="45" t="s">
        <v>4</v>
      </c>
      <c r="J3" s="45" t="s">
        <v>4</v>
      </c>
      <c r="K3" s="45" t="s">
        <v>4</v>
      </c>
      <c r="L3" s="45" t="s">
        <v>4</v>
      </c>
      <c r="M3" s="45" t="s">
        <v>4</v>
      </c>
      <c r="N3" s="36" t="s">
        <v>4</v>
      </c>
      <c r="O3" s="45" t="s">
        <v>4</v>
      </c>
      <c r="P3" s="45" t="s">
        <v>4</v>
      </c>
      <c r="Q3" s="36" t="s">
        <v>4</v>
      </c>
      <c r="R3" s="36" t="s">
        <v>4</v>
      </c>
      <c r="S3" s="36" t="s">
        <v>4</v>
      </c>
      <c r="T3" s="103" t="s">
        <v>263</v>
      </c>
      <c r="U3" s="36" t="s">
        <v>4</v>
      </c>
      <c r="V3" s="103" t="s">
        <v>264</v>
      </c>
      <c r="W3" s="103" t="s">
        <v>265</v>
      </c>
      <c r="X3" s="103" t="s">
        <v>266</v>
      </c>
      <c r="Y3" s="103" t="s">
        <v>267</v>
      </c>
      <c r="Z3" s="103" t="s">
        <v>268</v>
      </c>
      <c r="AA3" s="36" t="s">
        <v>4</v>
      </c>
      <c r="AB3" s="36" t="s">
        <v>4</v>
      </c>
      <c r="AC3" s="36" t="s">
        <v>4</v>
      </c>
    </row>
    <row r="4" spans="1:245" ht="26.25" customHeight="1" x14ac:dyDescent="0.25">
      <c r="A4" s="6" t="s">
        <v>5</v>
      </c>
      <c r="B4" s="52"/>
      <c r="C4" s="52"/>
      <c r="D4" s="53"/>
      <c r="E4" s="160"/>
      <c r="F4" s="160"/>
      <c r="G4" s="160"/>
      <c r="H4" s="160"/>
      <c r="I4" s="7" t="s">
        <v>6</v>
      </c>
      <c r="J4" s="7" t="s">
        <v>6</v>
      </c>
      <c r="K4" s="7" t="s">
        <v>6</v>
      </c>
      <c r="L4" s="7" t="s">
        <v>6</v>
      </c>
      <c r="M4" s="7" t="s">
        <v>6</v>
      </c>
      <c r="N4" s="7" t="s">
        <v>6</v>
      </c>
      <c r="O4" s="7" t="s">
        <v>6</v>
      </c>
      <c r="P4" s="7" t="s">
        <v>6</v>
      </c>
      <c r="Q4" s="7" t="s">
        <v>6</v>
      </c>
      <c r="R4" s="7" t="s">
        <v>6</v>
      </c>
      <c r="S4" s="7" t="s">
        <v>6</v>
      </c>
      <c r="T4" s="7" t="s">
        <v>6</v>
      </c>
      <c r="U4" s="7" t="s">
        <v>6</v>
      </c>
      <c r="V4" s="7" t="s">
        <v>6</v>
      </c>
      <c r="W4" s="7" t="s">
        <v>6</v>
      </c>
      <c r="X4" s="7" t="s">
        <v>6</v>
      </c>
      <c r="Y4" s="7" t="s">
        <v>6</v>
      </c>
      <c r="Z4" s="7" t="s">
        <v>6</v>
      </c>
      <c r="AA4" s="7" t="s">
        <v>6</v>
      </c>
      <c r="AB4" s="7" t="s">
        <v>6</v>
      </c>
      <c r="AC4" s="7" t="s">
        <v>6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</row>
    <row r="5" spans="1:245" ht="26.25" customHeight="1" x14ac:dyDescent="0.25">
      <c r="A5" s="8" t="s">
        <v>7</v>
      </c>
      <c r="B5" s="9" t="s">
        <v>72</v>
      </c>
      <c r="C5" s="10"/>
      <c r="D5" s="11"/>
      <c r="E5" s="8"/>
      <c r="F5" s="49">
        <v>33298</v>
      </c>
      <c r="G5" s="49">
        <v>36586</v>
      </c>
      <c r="H5" s="49">
        <v>36586</v>
      </c>
      <c r="I5" s="49">
        <v>38852.651388888888</v>
      </c>
      <c r="J5" s="49" t="s">
        <v>123</v>
      </c>
      <c r="K5" s="49">
        <v>39210.4375</v>
      </c>
      <c r="L5" s="49">
        <v>39308.4375</v>
      </c>
      <c r="M5" s="49">
        <v>39387.51666666667</v>
      </c>
      <c r="N5" s="37">
        <v>39574.425000000003</v>
      </c>
      <c r="O5" s="49">
        <v>39673.486111111109</v>
      </c>
      <c r="P5" s="37">
        <v>39741.517361111109</v>
      </c>
      <c r="Q5" s="37">
        <v>39965.381944444445</v>
      </c>
      <c r="R5" s="37">
        <v>40021.413194444445</v>
      </c>
      <c r="S5" s="37">
        <v>40106.444444444445</v>
      </c>
      <c r="T5" s="37">
        <v>40303.770833333336</v>
      </c>
      <c r="U5" s="37">
        <v>40308.475694444445</v>
      </c>
      <c r="V5" s="37">
        <v>40369.583333333336</v>
      </c>
      <c r="W5" s="37">
        <v>40369.583333333336</v>
      </c>
      <c r="X5" s="37">
        <v>40372.770833333336</v>
      </c>
      <c r="Y5" s="37">
        <v>40372.770833333336</v>
      </c>
      <c r="Z5" s="37">
        <v>40372.770833333336</v>
      </c>
      <c r="AA5" s="37">
        <v>40470.451388888891</v>
      </c>
      <c r="AB5" s="37">
        <v>40757.416666666664</v>
      </c>
      <c r="AC5" s="37">
        <v>40861.354166666664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</row>
    <row r="6" spans="1:245" x14ac:dyDescent="0.25">
      <c r="A6" s="12" t="s">
        <v>8</v>
      </c>
      <c r="B6" s="55"/>
      <c r="C6" s="55"/>
      <c r="D6" s="56"/>
      <c r="E6" s="161"/>
      <c r="F6" s="161"/>
      <c r="G6" s="161"/>
      <c r="H6" s="16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spans="1:245" ht="15" customHeight="1" x14ac:dyDescent="0.25">
      <c r="A7" s="57" t="s">
        <v>9</v>
      </c>
      <c r="B7" s="30" t="s">
        <v>10</v>
      </c>
      <c r="C7" s="40" t="s">
        <v>11</v>
      </c>
      <c r="D7" s="31"/>
      <c r="E7" s="191"/>
      <c r="F7" s="65"/>
      <c r="G7" s="65"/>
      <c r="H7" s="65"/>
      <c r="I7" s="32">
        <v>3.7</v>
      </c>
      <c r="J7" s="32">
        <v>4.5</v>
      </c>
      <c r="K7" s="32">
        <v>3.5</v>
      </c>
      <c r="L7" s="32">
        <v>4</v>
      </c>
      <c r="M7" s="32">
        <v>2.25</v>
      </c>
      <c r="N7" s="58">
        <v>2</v>
      </c>
      <c r="O7" s="32">
        <v>2.4500000000000002</v>
      </c>
      <c r="P7" s="32">
        <v>4.0999999999999996</v>
      </c>
      <c r="Q7" s="32">
        <v>3.2</v>
      </c>
      <c r="R7" s="32">
        <v>2.95</v>
      </c>
      <c r="S7" s="32">
        <v>3.3</v>
      </c>
      <c r="T7" s="32">
        <v>3</v>
      </c>
      <c r="U7" s="184">
        <v>3.8</v>
      </c>
      <c r="V7" s="32"/>
      <c r="W7" s="32"/>
      <c r="X7" s="32"/>
      <c r="Y7" s="32"/>
      <c r="Z7" s="32"/>
      <c r="AA7" s="213">
        <v>4.5</v>
      </c>
      <c r="AB7" s="213">
        <v>4.9000000000000004</v>
      </c>
      <c r="AC7" s="213">
        <v>2.6</v>
      </c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spans="1:245" x14ac:dyDescent="0.25">
      <c r="A8" s="59" t="s">
        <v>12</v>
      </c>
      <c r="B8" s="30" t="s">
        <v>13</v>
      </c>
      <c r="C8" s="40" t="s">
        <v>11</v>
      </c>
      <c r="D8" s="31"/>
      <c r="E8" s="191">
        <v>5.5</v>
      </c>
      <c r="F8" s="65">
        <v>7</v>
      </c>
      <c r="G8" s="65">
        <v>7.5</v>
      </c>
      <c r="H8" s="65"/>
      <c r="I8" s="33">
        <v>15.2</v>
      </c>
      <c r="J8" s="33">
        <v>14.91</v>
      </c>
      <c r="K8" s="33">
        <v>11.08</v>
      </c>
      <c r="L8" s="33">
        <v>21.51</v>
      </c>
      <c r="M8" s="33">
        <v>11.33</v>
      </c>
      <c r="N8" s="60">
        <v>13.37</v>
      </c>
      <c r="O8" s="33">
        <v>21.9</v>
      </c>
      <c r="P8" s="33">
        <v>11.64</v>
      </c>
      <c r="Q8" s="33">
        <v>15.71</v>
      </c>
      <c r="R8" s="33">
        <v>21.73</v>
      </c>
      <c r="S8" s="33">
        <v>9.49</v>
      </c>
      <c r="T8" s="33">
        <v>14.91</v>
      </c>
      <c r="U8" s="185">
        <v>13.22</v>
      </c>
      <c r="V8" s="33"/>
      <c r="W8" s="33"/>
      <c r="X8" s="33"/>
      <c r="Y8" s="33"/>
      <c r="Z8" s="33"/>
      <c r="AA8" s="214">
        <v>11.38</v>
      </c>
      <c r="AB8" s="214">
        <v>21.73</v>
      </c>
      <c r="AC8" s="214">
        <v>9.4</v>
      </c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</row>
    <row r="9" spans="1:245" x14ac:dyDescent="0.25">
      <c r="A9" s="57" t="s">
        <v>14</v>
      </c>
      <c r="B9" s="30" t="s">
        <v>15</v>
      </c>
      <c r="C9" s="40">
        <v>0.2</v>
      </c>
      <c r="D9" s="240" t="s">
        <v>278</v>
      </c>
      <c r="E9" s="192"/>
      <c r="F9" s="193"/>
      <c r="G9" s="193"/>
      <c r="H9" s="193"/>
      <c r="I9" s="33">
        <v>9.3000000000000007</v>
      </c>
      <c r="J9" s="33">
        <v>8.23</v>
      </c>
      <c r="K9" s="149">
        <v>11.03</v>
      </c>
      <c r="L9" s="33">
        <v>7.28</v>
      </c>
      <c r="M9" s="33">
        <v>9.24</v>
      </c>
      <c r="N9" s="131">
        <v>12.36</v>
      </c>
      <c r="O9" s="33">
        <v>9.07</v>
      </c>
      <c r="P9" s="33">
        <v>8.9499999999999993</v>
      </c>
      <c r="Q9" s="149">
        <v>10.56</v>
      </c>
      <c r="R9" s="33">
        <v>7.9</v>
      </c>
      <c r="S9" s="33">
        <v>9.4499999999999993</v>
      </c>
      <c r="T9" s="149">
        <v>9.74</v>
      </c>
      <c r="U9" s="149">
        <v>10.75</v>
      </c>
      <c r="V9" s="154"/>
      <c r="W9" s="154"/>
      <c r="X9" s="154"/>
      <c r="Y9" s="154"/>
      <c r="Z9" s="154"/>
      <c r="AA9" s="214">
        <v>9.17</v>
      </c>
      <c r="AB9" s="214">
        <v>8.26</v>
      </c>
      <c r="AC9" s="241">
        <v>9.9700000000000006</v>
      </c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</row>
    <row r="10" spans="1:245" x14ac:dyDescent="0.25">
      <c r="A10" s="57" t="s">
        <v>16</v>
      </c>
      <c r="B10" s="30" t="s">
        <v>16</v>
      </c>
      <c r="C10" s="40" t="s">
        <v>11</v>
      </c>
      <c r="D10" s="34" t="s">
        <v>17</v>
      </c>
      <c r="E10" s="192">
        <v>7.02</v>
      </c>
      <c r="F10" s="65">
        <v>6.8</v>
      </c>
      <c r="G10" s="193">
        <v>7.32</v>
      </c>
      <c r="H10" s="193"/>
      <c r="I10" s="33">
        <v>7.11</v>
      </c>
      <c r="J10" s="33">
        <v>7.3</v>
      </c>
      <c r="K10" s="33">
        <v>7.72</v>
      </c>
      <c r="L10" s="33">
        <v>7.09</v>
      </c>
      <c r="M10" s="33">
        <v>7.1</v>
      </c>
      <c r="N10" s="60">
        <v>7.73</v>
      </c>
      <c r="O10" s="33">
        <v>7.33</v>
      </c>
      <c r="P10" s="33">
        <v>7.57</v>
      </c>
      <c r="Q10" s="33">
        <v>7.39</v>
      </c>
      <c r="R10" s="33">
        <v>7</v>
      </c>
      <c r="S10" s="33">
        <v>7.69</v>
      </c>
      <c r="T10" s="149">
        <v>6.37</v>
      </c>
      <c r="U10" s="185">
        <v>7.72</v>
      </c>
      <c r="V10" s="154"/>
      <c r="W10" s="154"/>
      <c r="X10" s="154"/>
      <c r="Y10" s="154"/>
      <c r="Z10" s="154"/>
      <c r="AA10" s="214">
        <v>7.47</v>
      </c>
      <c r="AB10" s="214">
        <v>7.6</v>
      </c>
      <c r="AC10" s="214">
        <v>7.23</v>
      </c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</row>
    <row r="11" spans="1:245" x14ac:dyDescent="0.25">
      <c r="A11" s="57" t="s">
        <v>18</v>
      </c>
      <c r="B11" s="104" t="s">
        <v>19</v>
      </c>
      <c r="C11" s="40">
        <v>1E-3</v>
      </c>
      <c r="D11" s="105"/>
      <c r="E11" s="194"/>
      <c r="F11" s="40"/>
      <c r="G11" s="40"/>
      <c r="H11" s="40"/>
      <c r="I11" s="106">
        <v>0.39</v>
      </c>
      <c r="J11" s="106">
        <v>0.315</v>
      </c>
      <c r="K11" s="106">
        <v>0.51</v>
      </c>
      <c r="L11" s="106">
        <v>0.80300000000000005</v>
      </c>
      <c r="M11" s="106">
        <v>0.34599999999999997</v>
      </c>
      <c r="N11" s="106">
        <v>0.68600000000000005</v>
      </c>
      <c r="O11" s="106">
        <v>0.505</v>
      </c>
      <c r="P11" s="106">
        <v>0.495</v>
      </c>
      <c r="Q11" s="106">
        <v>0.56100000000000005</v>
      </c>
      <c r="R11" s="106">
        <v>0.46600000000000003</v>
      </c>
      <c r="S11" s="106">
        <v>0.43</v>
      </c>
      <c r="T11" s="106">
        <v>0.42199999999999999</v>
      </c>
      <c r="U11" s="186">
        <v>0.52900000000000003</v>
      </c>
      <c r="V11" s="106"/>
      <c r="W11" s="106"/>
      <c r="X11" s="106"/>
      <c r="Y11" s="106"/>
      <c r="Z11" s="106"/>
      <c r="AA11" s="215">
        <v>0.46400000000000002</v>
      </c>
      <c r="AB11" s="215">
        <v>0.41399999999999998</v>
      </c>
      <c r="AC11" s="215">
        <v>0.3</v>
      </c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</row>
    <row r="12" spans="1:245" x14ac:dyDescent="0.25">
      <c r="A12" s="57" t="s">
        <v>20</v>
      </c>
      <c r="B12" s="104" t="s">
        <v>21</v>
      </c>
      <c r="C12" s="40">
        <v>0.01</v>
      </c>
      <c r="D12" s="105"/>
      <c r="E12" s="194"/>
      <c r="F12" s="40"/>
      <c r="G12" s="40"/>
      <c r="H12" s="40"/>
      <c r="I12" s="106"/>
      <c r="J12" s="106">
        <v>0.20499999999999999</v>
      </c>
      <c r="K12" s="106">
        <v>0.33200000000000002</v>
      </c>
      <c r="L12" s="106">
        <v>0.52200000000000002</v>
      </c>
      <c r="M12" s="106">
        <v>0.22500000000000001</v>
      </c>
      <c r="N12" s="106">
        <v>0.44600000000000001</v>
      </c>
      <c r="O12" s="106">
        <v>0.32800000000000001</v>
      </c>
      <c r="P12" s="106">
        <v>0.32100000000000001</v>
      </c>
      <c r="Q12" s="106">
        <v>0.36399999999999999</v>
      </c>
      <c r="R12" s="106">
        <v>0.30299999999999999</v>
      </c>
      <c r="S12" s="106">
        <v>0.28000000000000003</v>
      </c>
      <c r="T12" s="106">
        <v>0.27400000000000002</v>
      </c>
      <c r="U12" s="186">
        <v>0.34399999999999997</v>
      </c>
      <c r="V12" s="106"/>
      <c r="W12" s="106"/>
      <c r="X12" s="106"/>
      <c r="Y12" s="106"/>
      <c r="Z12" s="106"/>
      <c r="AA12" s="215">
        <v>0.30199999999999999</v>
      </c>
      <c r="AB12" s="215">
        <v>0.26900000000000002</v>
      </c>
      <c r="AC12" s="215">
        <v>0.19500000000000001</v>
      </c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</row>
    <row r="13" spans="1:245" x14ac:dyDescent="0.25">
      <c r="A13" s="57" t="s">
        <v>22</v>
      </c>
      <c r="B13" s="104" t="s">
        <v>23</v>
      </c>
      <c r="C13" s="40">
        <v>0.01</v>
      </c>
      <c r="D13" s="105"/>
      <c r="E13" s="195"/>
      <c r="F13" s="196"/>
      <c r="G13" s="196"/>
      <c r="H13" s="40"/>
      <c r="I13" s="33"/>
      <c r="J13" s="33">
        <v>0.15</v>
      </c>
      <c r="K13" s="33">
        <v>0.25</v>
      </c>
      <c r="L13" s="33">
        <v>0.39</v>
      </c>
      <c r="M13" s="33">
        <v>0.17</v>
      </c>
      <c r="N13" s="33">
        <v>0.34</v>
      </c>
      <c r="O13" s="33">
        <v>0.24</v>
      </c>
      <c r="P13" s="33">
        <v>0.24</v>
      </c>
      <c r="Q13" s="33">
        <v>0.27</v>
      </c>
      <c r="R13" s="33">
        <v>0.22</v>
      </c>
      <c r="S13" s="33">
        <v>0.21</v>
      </c>
      <c r="T13" s="33">
        <v>0.1</v>
      </c>
      <c r="U13" s="185">
        <v>0.26</v>
      </c>
      <c r="V13" s="33"/>
      <c r="W13" s="33"/>
      <c r="X13" s="33"/>
      <c r="Y13" s="33"/>
      <c r="Z13" s="33"/>
      <c r="AA13" s="214">
        <v>0.22</v>
      </c>
      <c r="AB13" s="214">
        <v>0.2</v>
      </c>
      <c r="AC13" s="214">
        <v>0.14000000000000001</v>
      </c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</row>
    <row r="14" spans="1:245" x14ac:dyDescent="0.25">
      <c r="A14" s="14" t="s">
        <v>24</v>
      </c>
      <c r="B14" s="15"/>
      <c r="C14" s="27"/>
      <c r="D14" s="16"/>
      <c r="E14" s="19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</row>
    <row r="15" spans="1:245" ht="15" customHeight="1" x14ac:dyDescent="0.25">
      <c r="A15" s="17" t="s">
        <v>25</v>
      </c>
      <c r="B15" s="18" t="s">
        <v>15</v>
      </c>
      <c r="C15" s="26">
        <v>5</v>
      </c>
      <c r="D15" s="19"/>
      <c r="E15" s="164">
        <v>18</v>
      </c>
      <c r="F15" s="164"/>
      <c r="G15" s="164"/>
      <c r="H15" s="164"/>
      <c r="I15" s="26"/>
      <c r="J15" s="26"/>
      <c r="K15" s="26">
        <v>29</v>
      </c>
      <c r="L15" s="26"/>
      <c r="M15" s="26">
        <v>39</v>
      </c>
      <c r="N15" s="26">
        <v>28</v>
      </c>
      <c r="O15" s="26">
        <v>35</v>
      </c>
      <c r="P15" s="26">
        <v>38</v>
      </c>
      <c r="Q15" s="61">
        <v>28</v>
      </c>
      <c r="R15" s="61">
        <v>36</v>
      </c>
      <c r="S15" s="61">
        <v>33</v>
      </c>
      <c r="T15" s="61">
        <v>32</v>
      </c>
      <c r="U15" s="187">
        <v>32</v>
      </c>
      <c r="V15" s="61"/>
      <c r="W15" s="61"/>
      <c r="X15" s="61"/>
      <c r="Y15" s="61"/>
      <c r="Z15" s="61"/>
      <c r="AA15" s="198">
        <v>40</v>
      </c>
      <c r="AB15" s="209">
        <v>36</v>
      </c>
      <c r="AC15" s="209">
        <v>32</v>
      </c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</row>
    <row r="16" spans="1:245" ht="26.25" x14ac:dyDescent="0.25">
      <c r="A16" s="17" t="s">
        <v>26</v>
      </c>
      <c r="B16" s="18" t="s">
        <v>15</v>
      </c>
      <c r="C16" s="26">
        <v>1</v>
      </c>
      <c r="D16" s="148" t="s">
        <v>280</v>
      </c>
      <c r="E16" s="164"/>
      <c r="F16" s="235">
        <v>152</v>
      </c>
      <c r="G16" s="235">
        <v>124</v>
      </c>
      <c r="H16" s="164"/>
      <c r="I16" s="26">
        <v>86</v>
      </c>
      <c r="J16" s="26">
        <v>64</v>
      </c>
      <c r="K16" s="236">
        <v>120</v>
      </c>
      <c r="L16" s="26"/>
      <c r="M16" s="26">
        <v>72</v>
      </c>
      <c r="N16" s="236">
        <v>170</v>
      </c>
      <c r="O16" s="236">
        <v>120</v>
      </c>
      <c r="P16" s="236">
        <v>120</v>
      </c>
      <c r="Q16" s="237">
        <v>138</v>
      </c>
      <c r="R16" s="61">
        <v>116</v>
      </c>
      <c r="S16" s="61">
        <v>105</v>
      </c>
      <c r="T16" s="237">
        <v>136</v>
      </c>
      <c r="U16" s="239">
        <v>131</v>
      </c>
      <c r="V16" s="61"/>
      <c r="W16" s="61"/>
      <c r="X16" s="61"/>
      <c r="Y16" s="61"/>
      <c r="Z16" s="61"/>
      <c r="AA16" s="198">
        <v>113</v>
      </c>
      <c r="AB16" s="209">
        <v>95</v>
      </c>
      <c r="AC16" s="209">
        <v>62</v>
      </c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</row>
    <row r="17" spans="1:245" x14ac:dyDescent="0.25">
      <c r="A17" s="17" t="s">
        <v>27</v>
      </c>
      <c r="B17" s="18" t="s">
        <v>28</v>
      </c>
      <c r="C17" s="26">
        <v>5</v>
      </c>
      <c r="D17" s="19"/>
      <c r="E17" s="164"/>
      <c r="F17" s="164">
        <v>15.8</v>
      </c>
      <c r="G17" s="164">
        <v>6</v>
      </c>
      <c r="H17" s="164"/>
      <c r="I17" s="26"/>
      <c r="J17" s="26">
        <v>11</v>
      </c>
      <c r="K17" s="26">
        <v>9</v>
      </c>
      <c r="L17" s="26">
        <v>4</v>
      </c>
      <c r="M17" s="26">
        <v>16</v>
      </c>
      <c r="N17" s="26">
        <v>8</v>
      </c>
      <c r="O17" s="26">
        <v>22</v>
      </c>
      <c r="P17" s="26">
        <v>20</v>
      </c>
      <c r="Q17" s="61">
        <v>21</v>
      </c>
      <c r="R17" s="61">
        <v>24</v>
      </c>
      <c r="S17" s="61">
        <v>33</v>
      </c>
      <c r="T17" s="61">
        <v>11</v>
      </c>
      <c r="U17" s="187">
        <v>9</v>
      </c>
      <c r="V17" s="61"/>
      <c r="W17" s="61"/>
      <c r="X17" s="61"/>
      <c r="Y17" s="61"/>
      <c r="Z17" s="61"/>
      <c r="AA17" s="198">
        <v>11</v>
      </c>
      <c r="AB17" s="209">
        <v>8</v>
      </c>
      <c r="AC17" s="209">
        <v>43</v>
      </c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</row>
    <row r="18" spans="1:245" x14ac:dyDescent="0.25">
      <c r="A18" s="17" t="s">
        <v>30</v>
      </c>
      <c r="B18" s="18" t="s">
        <v>15</v>
      </c>
      <c r="C18" s="26">
        <v>0.4</v>
      </c>
      <c r="D18" s="19"/>
      <c r="E18" s="164"/>
      <c r="F18" s="164">
        <v>0.91</v>
      </c>
      <c r="G18" s="164">
        <v>0.73</v>
      </c>
      <c r="H18" s="164"/>
      <c r="I18" s="26">
        <v>0.4</v>
      </c>
      <c r="J18" s="26">
        <v>0.3</v>
      </c>
      <c r="K18" s="26">
        <v>63</v>
      </c>
      <c r="L18" s="26"/>
      <c r="M18" s="26">
        <v>0.5</v>
      </c>
      <c r="N18" s="26">
        <v>0.3</v>
      </c>
      <c r="O18" s="26">
        <v>0.4</v>
      </c>
      <c r="P18" s="26">
        <v>0.4</v>
      </c>
      <c r="Q18" s="61">
        <v>0.9</v>
      </c>
      <c r="R18" s="62">
        <v>0.5</v>
      </c>
      <c r="S18" s="61">
        <v>1.2</v>
      </c>
      <c r="T18" s="61" t="s">
        <v>154</v>
      </c>
      <c r="U18" s="187">
        <v>0.6</v>
      </c>
      <c r="V18" s="61">
        <v>1.2</v>
      </c>
      <c r="W18" s="61">
        <v>2.5</v>
      </c>
      <c r="X18" s="61"/>
      <c r="Y18" s="61"/>
      <c r="Z18" s="61"/>
      <c r="AA18" s="199">
        <v>0.5</v>
      </c>
      <c r="AB18" s="210">
        <v>0.6</v>
      </c>
      <c r="AC18" s="210">
        <v>0.6</v>
      </c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</row>
    <row r="19" spans="1:245" x14ac:dyDescent="0.25">
      <c r="A19" s="17" t="s">
        <v>31</v>
      </c>
      <c r="B19" s="18" t="s">
        <v>15</v>
      </c>
      <c r="C19" s="26">
        <v>0.05</v>
      </c>
      <c r="D19" s="63"/>
      <c r="E19" s="69"/>
      <c r="F19" s="69"/>
      <c r="G19" s="69"/>
      <c r="H19" s="69"/>
      <c r="I19" s="26"/>
      <c r="J19" s="26"/>
      <c r="K19" s="26">
        <v>0.5</v>
      </c>
      <c r="L19" s="26"/>
      <c r="M19" s="26">
        <v>0.22</v>
      </c>
      <c r="N19" s="26">
        <v>0.49</v>
      </c>
      <c r="O19" s="26">
        <v>7.0000000000000007E-2</v>
      </c>
      <c r="P19" s="26">
        <v>0.08</v>
      </c>
      <c r="Q19" s="61">
        <v>0.26</v>
      </c>
      <c r="R19" s="64" t="s">
        <v>106</v>
      </c>
      <c r="S19" s="61">
        <v>0.22</v>
      </c>
      <c r="T19" s="61">
        <v>0.38</v>
      </c>
      <c r="U19" s="187">
        <v>0.22</v>
      </c>
      <c r="V19" s="61"/>
      <c r="W19" s="61"/>
      <c r="X19" s="61"/>
      <c r="Y19" s="61"/>
      <c r="Z19" s="61"/>
      <c r="AA19" s="200">
        <v>0.15</v>
      </c>
      <c r="AB19" s="211">
        <v>0.13</v>
      </c>
      <c r="AC19" s="211">
        <v>0.4</v>
      </c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</row>
    <row r="20" spans="1:245" x14ac:dyDescent="0.25">
      <c r="A20" s="17" t="s">
        <v>70</v>
      </c>
      <c r="B20" s="18" t="s">
        <v>15</v>
      </c>
      <c r="C20" s="26">
        <v>0.05</v>
      </c>
      <c r="D20" s="19">
        <v>13</v>
      </c>
      <c r="E20" s="164">
        <v>0.24</v>
      </c>
      <c r="F20" s="164">
        <v>0.63</v>
      </c>
      <c r="G20" s="164">
        <v>0.69</v>
      </c>
      <c r="H20" s="164"/>
      <c r="I20" s="26">
        <v>0.36</v>
      </c>
      <c r="J20" s="26">
        <v>0.05</v>
      </c>
      <c r="K20" s="26">
        <v>0.67</v>
      </c>
      <c r="L20" s="26"/>
      <c r="M20" s="26"/>
      <c r="N20" s="26">
        <v>0.49</v>
      </c>
      <c r="O20" s="26">
        <v>7.0000000000000007E-2</v>
      </c>
      <c r="P20" s="26">
        <v>0.08</v>
      </c>
      <c r="Q20" s="61">
        <v>0.26</v>
      </c>
      <c r="R20" s="64" t="s">
        <v>106</v>
      </c>
      <c r="S20" s="61">
        <v>0.22</v>
      </c>
      <c r="T20" s="61">
        <v>0.25</v>
      </c>
      <c r="U20" s="187">
        <v>0.22</v>
      </c>
      <c r="V20" s="61"/>
      <c r="W20" s="61"/>
      <c r="X20" s="61"/>
      <c r="Y20" s="61"/>
      <c r="Z20" s="61"/>
      <c r="AA20" s="200">
        <v>0.15</v>
      </c>
      <c r="AB20" s="211">
        <v>0.13</v>
      </c>
      <c r="AC20" s="211">
        <v>0.4</v>
      </c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</row>
    <row r="21" spans="1:245" x14ac:dyDescent="0.25">
      <c r="A21" s="17" t="s">
        <v>71</v>
      </c>
      <c r="B21" s="18" t="s">
        <v>15</v>
      </c>
      <c r="C21" s="26">
        <v>0.05</v>
      </c>
      <c r="D21" s="19">
        <v>0.06</v>
      </c>
      <c r="E21" s="164"/>
      <c r="F21" s="164"/>
      <c r="G21" s="164"/>
      <c r="H21" s="164"/>
      <c r="I21" s="26" t="s">
        <v>156</v>
      </c>
      <c r="J21" s="26" t="s">
        <v>121</v>
      </c>
      <c r="K21" s="26" t="s">
        <v>106</v>
      </c>
      <c r="L21" s="26"/>
      <c r="M21" s="26"/>
      <c r="N21" s="26" t="s">
        <v>106</v>
      </c>
      <c r="O21" s="26" t="s">
        <v>106</v>
      </c>
      <c r="P21" s="26" t="s">
        <v>106</v>
      </c>
      <c r="Q21" s="65" t="s">
        <v>106</v>
      </c>
      <c r="R21" s="64" t="s">
        <v>106</v>
      </c>
      <c r="S21" s="65" t="s">
        <v>106</v>
      </c>
      <c r="T21" s="150">
        <v>0.13</v>
      </c>
      <c r="U21" s="76" t="s">
        <v>106</v>
      </c>
      <c r="V21" s="40"/>
      <c r="W21" s="40"/>
      <c r="X21" s="40"/>
      <c r="Y21" s="40"/>
      <c r="Z21" s="40"/>
      <c r="AA21" s="201" t="s">
        <v>157</v>
      </c>
      <c r="AB21" s="201" t="s">
        <v>106</v>
      </c>
      <c r="AC21" s="76" t="s">
        <v>106</v>
      </c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</row>
    <row r="22" spans="1:245" ht="25.5" customHeight="1" x14ac:dyDescent="0.25">
      <c r="A22" s="17" t="s">
        <v>32</v>
      </c>
      <c r="B22" s="18" t="s">
        <v>15</v>
      </c>
      <c r="C22" s="26">
        <v>0.05</v>
      </c>
      <c r="D22" s="148" t="s">
        <v>244</v>
      </c>
      <c r="E22" s="165">
        <v>0.55000000000000004</v>
      </c>
      <c r="F22" s="165">
        <v>0.01</v>
      </c>
      <c r="G22" s="165">
        <v>0.02</v>
      </c>
      <c r="H22" s="165"/>
      <c r="I22" s="26"/>
      <c r="J22" s="26"/>
      <c r="K22" s="26" t="s">
        <v>106</v>
      </c>
      <c r="L22" s="26"/>
      <c r="M22" s="26">
        <v>0.11</v>
      </c>
      <c r="N22" s="26" t="s">
        <v>106</v>
      </c>
      <c r="O22" s="26" t="s">
        <v>106</v>
      </c>
      <c r="P22" s="46">
        <v>0.1</v>
      </c>
      <c r="Q22" s="130">
        <v>7.0000000000000007E-2</v>
      </c>
      <c r="R22" s="70">
        <v>0.09</v>
      </c>
      <c r="S22" s="130">
        <v>0.15</v>
      </c>
      <c r="T22" s="130">
        <v>0.04</v>
      </c>
      <c r="U22" s="187">
        <v>0.06</v>
      </c>
      <c r="V22" s="130"/>
      <c r="W22" s="130"/>
      <c r="X22" s="130"/>
      <c r="Y22" s="130"/>
      <c r="Z22" s="130"/>
      <c r="AA22" s="200">
        <v>0.13</v>
      </c>
      <c r="AB22" s="211">
        <v>0.1</v>
      </c>
      <c r="AC22" s="211">
        <v>0.52</v>
      </c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</row>
    <row r="23" spans="1:245" x14ac:dyDescent="0.25">
      <c r="A23" s="17" t="s">
        <v>33</v>
      </c>
      <c r="B23" s="18" t="s">
        <v>15</v>
      </c>
      <c r="C23" s="26">
        <v>0.5</v>
      </c>
      <c r="D23" s="19"/>
      <c r="E23" s="164"/>
      <c r="F23" s="164"/>
      <c r="G23" s="164"/>
      <c r="H23" s="164"/>
      <c r="I23" s="26"/>
      <c r="J23" s="26"/>
      <c r="K23" s="26">
        <v>2.6</v>
      </c>
      <c r="L23" s="26"/>
      <c r="M23" s="26">
        <v>3.5</v>
      </c>
      <c r="N23" s="26">
        <v>2.4</v>
      </c>
      <c r="O23" s="26">
        <v>3.7</v>
      </c>
      <c r="P23" s="26">
        <v>3.2</v>
      </c>
      <c r="Q23" s="61">
        <v>3.5</v>
      </c>
      <c r="R23" s="62">
        <v>6.4</v>
      </c>
      <c r="S23" s="61">
        <v>6.2</v>
      </c>
      <c r="T23" s="61">
        <v>5.0999999999999996</v>
      </c>
      <c r="U23" s="187">
        <v>5.3</v>
      </c>
      <c r="V23" s="61"/>
      <c r="W23" s="61"/>
      <c r="X23" s="61"/>
      <c r="Y23" s="61"/>
      <c r="Z23" s="61"/>
      <c r="AA23" s="199">
        <v>4.7</v>
      </c>
      <c r="AB23" s="210">
        <v>5.3</v>
      </c>
      <c r="AC23" s="210">
        <v>6.9</v>
      </c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</row>
    <row r="24" spans="1:245" x14ac:dyDescent="0.25">
      <c r="A24" s="17" t="s">
        <v>273</v>
      </c>
      <c r="B24" s="18"/>
      <c r="C24" s="26"/>
      <c r="D24" s="19"/>
      <c r="E24" s="164"/>
      <c r="F24" s="164">
        <v>3</v>
      </c>
      <c r="G24" s="164">
        <v>4.5</v>
      </c>
      <c r="H24" s="164"/>
      <c r="I24" s="26"/>
      <c r="J24" s="26"/>
      <c r="K24" s="26"/>
      <c r="L24" s="26"/>
      <c r="M24" s="26"/>
      <c r="N24" s="26"/>
      <c r="O24" s="26"/>
      <c r="P24" s="26"/>
      <c r="Q24" s="61"/>
      <c r="R24" s="62"/>
      <c r="S24" s="61"/>
      <c r="T24" s="61"/>
      <c r="U24" s="153"/>
      <c r="V24" s="61"/>
      <c r="W24" s="61"/>
      <c r="X24" s="61"/>
      <c r="Y24" s="61"/>
      <c r="Z24" s="61"/>
      <c r="AA24" s="108"/>
      <c r="AB24" s="108"/>
      <c r="AC24" s="76" t="s">
        <v>106</v>
      </c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</row>
    <row r="25" spans="1:245" x14ac:dyDescent="0.25">
      <c r="A25" s="17" t="s">
        <v>34</v>
      </c>
      <c r="B25" s="18" t="s">
        <v>15</v>
      </c>
      <c r="C25" s="26">
        <v>0.01</v>
      </c>
      <c r="D25" s="19"/>
      <c r="E25" s="164">
        <v>1E-3</v>
      </c>
      <c r="F25" s="164">
        <v>7.0000000000000001E-3</v>
      </c>
      <c r="G25" s="164">
        <v>5.0000000000000001E-3</v>
      </c>
      <c r="H25" s="164"/>
      <c r="I25" s="26"/>
      <c r="J25" s="26"/>
      <c r="K25" s="26" t="s">
        <v>106</v>
      </c>
      <c r="L25" s="26"/>
      <c r="M25" s="26">
        <v>0.01</v>
      </c>
      <c r="N25" s="26" t="s">
        <v>106</v>
      </c>
      <c r="O25" s="26" t="s">
        <v>106</v>
      </c>
      <c r="P25" s="26" t="s">
        <v>106</v>
      </c>
      <c r="Q25" s="65" t="s">
        <v>106</v>
      </c>
      <c r="R25" s="64" t="s">
        <v>106</v>
      </c>
      <c r="S25" s="65" t="s">
        <v>106</v>
      </c>
      <c r="T25" s="65" t="s">
        <v>156</v>
      </c>
      <c r="U25" s="76" t="s">
        <v>106</v>
      </c>
      <c r="V25" s="65"/>
      <c r="W25" s="65"/>
      <c r="X25" s="65"/>
      <c r="Y25" s="65"/>
      <c r="Z25" s="65"/>
      <c r="AA25" s="76" t="s">
        <v>156</v>
      </c>
      <c r="AB25" s="201" t="s">
        <v>106</v>
      </c>
      <c r="AC25" s="76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</row>
    <row r="26" spans="1:245" x14ac:dyDescent="0.25">
      <c r="A26" s="17" t="s">
        <v>35</v>
      </c>
      <c r="B26" s="18" t="s">
        <v>16</v>
      </c>
      <c r="C26" s="26" t="s">
        <v>11</v>
      </c>
      <c r="D26" s="20" t="s">
        <v>17</v>
      </c>
      <c r="E26" s="166">
        <v>7.02</v>
      </c>
      <c r="F26" s="166"/>
      <c r="G26" s="166">
        <v>7.53</v>
      </c>
      <c r="H26" s="166"/>
      <c r="I26" s="26"/>
      <c r="J26" s="26"/>
      <c r="K26" s="26">
        <v>7.52</v>
      </c>
      <c r="L26" s="26"/>
      <c r="M26" s="26">
        <v>7.62</v>
      </c>
      <c r="N26" s="26">
        <v>7.7</v>
      </c>
      <c r="O26" s="26">
        <v>7.57</v>
      </c>
      <c r="P26" s="26">
        <v>7.46</v>
      </c>
      <c r="Q26" s="61">
        <v>7.9</v>
      </c>
      <c r="R26" s="62">
        <v>7.5</v>
      </c>
      <c r="S26" s="61">
        <v>7.7</v>
      </c>
      <c r="T26" s="61">
        <v>7.8</v>
      </c>
      <c r="U26" s="187">
        <v>7.5</v>
      </c>
      <c r="V26" s="61"/>
      <c r="W26" s="61"/>
      <c r="X26" s="61"/>
      <c r="Y26" s="61"/>
      <c r="Z26" s="61"/>
      <c r="AA26" s="199">
        <v>7.7</v>
      </c>
      <c r="AB26" s="210">
        <v>7.9</v>
      </c>
      <c r="AC26" s="210">
        <v>7.7</v>
      </c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</row>
    <row r="27" spans="1:245" x14ac:dyDescent="0.25">
      <c r="A27" s="17" t="s">
        <v>172</v>
      </c>
      <c r="B27" s="18" t="s">
        <v>15</v>
      </c>
      <c r="C27" s="26">
        <v>1E-3</v>
      </c>
      <c r="D27" s="19" t="s">
        <v>122</v>
      </c>
      <c r="E27" s="164">
        <v>2E-3</v>
      </c>
      <c r="F27" s="164">
        <v>5.0000000000000001E-3</v>
      </c>
      <c r="G27" s="164">
        <v>1.4999999999999999E-2</v>
      </c>
      <c r="H27" s="164"/>
      <c r="I27" s="26">
        <v>3.0000000000000001E-3</v>
      </c>
      <c r="J27" s="26">
        <v>3.0000000000000001E-3</v>
      </c>
      <c r="K27" s="26">
        <v>1.2999999999999999E-2</v>
      </c>
      <c r="L27" s="26">
        <v>8.0000000000000002E-3</v>
      </c>
      <c r="M27" s="26">
        <v>2.3E-2</v>
      </c>
      <c r="N27" s="26">
        <v>1.9E-2</v>
      </c>
      <c r="O27" s="26">
        <v>1.6E-2</v>
      </c>
      <c r="P27" s="47">
        <v>0.02</v>
      </c>
      <c r="Q27" s="61">
        <v>0.01</v>
      </c>
      <c r="R27" s="66">
        <v>3.5999999999999997E-2</v>
      </c>
      <c r="S27" s="61">
        <v>1.4999999999999999E-2</v>
      </c>
      <c r="T27" s="61">
        <v>4.2999999999999997E-2</v>
      </c>
      <c r="U27" s="187">
        <v>5.0999999999999997E-2</v>
      </c>
      <c r="V27" s="61">
        <v>2.3E-2</v>
      </c>
      <c r="W27" s="61"/>
      <c r="X27" s="61"/>
      <c r="Y27" s="61"/>
      <c r="Z27" s="61"/>
      <c r="AA27" s="202">
        <v>2.3E-2</v>
      </c>
      <c r="AB27" s="212">
        <v>2.3E-2</v>
      </c>
      <c r="AC27" s="212">
        <v>2.7E-2</v>
      </c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</row>
    <row r="28" spans="1:245" x14ac:dyDescent="0.25">
      <c r="A28" s="10" t="s">
        <v>173</v>
      </c>
      <c r="B28" s="18" t="s">
        <v>143</v>
      </c>
      <c r="C28" s="26"/>
      <c r="D28" s="19" t="s">
        <v>122</v>
      </c>
      <c r="E28" s="164"/>
      <c r="F28" s="164"/>
      <c r="G28" s="164"/>
      <c r="H28" s="164"/>
      <c r="I28" s="26"/>
      <c r="J28" s="26"/>
      <c r="K28" s="26"/>
      <c r="L28" s="26">
        <v>1.6E-2</v>
      </c>
      <c r="M28" s="26"/>
      <c r="N28" s="26"/>
      <c r="O28" s="26">
        <v>0.12</v>
      </c>
      <c r="P28" s="47"/>
      <c r="Q28" s="61"/>
      <c r="R28" s="66">
        <v>0.02</v>
      </c>
      <c r="S28" s="61"/>
      <c r="T28" s="61" t="s">
        <v>122</v>
      </c>
      <c r="U28" s="153"/>
      <c r="V28" s="61"/>
      <c r="W28" s="61">
        <v>0.02</v>
      </c>
      <c r="X28" s="61"/>
      <c r="Y28" s="61"/>
      <c r="Z28" s="61"/>
      <c r="AA28" s="108"/>
      <c r="AB28" s="212">
        <v>2.1000000000000001E-2</v>
      </c>
      <c r="AC28" s="212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</row>
    <row r="29" spans="1:245" x14ac:dyDescent="0.25">
      <c r="A29" s="17" t="s">
        <v>36</v>
      </c>
      <c r="B29" s="18" t="s">
        <v>15</v>
      </c>
      <c r="C29" s="26">
        <v>0.5</v>
      </c>
      <c r="D29" s="19"/>
      <c r="E29" s="164">
        <v>0.34</v>
      </c>
      <c r="F29" s="164">
        <v>0.05</v>
      </c>
      <c r="G29" s="164">
        <v>0.65</v>
      </c>
      <c r="H29" s="164"/>
      <c r="I29" s="26"/>
      <c r="J29" s="26"/>
      <c r="K29" s="26">
        <v>2.9</v>
      </c>
      <c r="L29" s="26"/>
      <c r="M29" s="26">
        <v>4.8</v>
      </c>
      <c r="N29" s="26">
        <v>0.6</v>
      </c>
      <c r="O29" s="26">
        <v>2.2000000000000002</v>
      </c>
      <c r="P29" s="48">
        <v>3</v>
      </c>
      <c r="Q29" s="65" t="s">
        <v>106</v>
      </c>
      <c r="R29" s="62">
        <v>1.8</v>
      </c>
      <c r="S29" s="62">
        <v>3</v>
      </c>
      <c r="T29" s="62" t="s">
        <v>157</v>
      </c>
      <c r="U29" s="76" t="s">
        <v>106</v>
      </c>
      <c r="V29" s="62"/>
      <c r="W29" s="62"/>
      <c r="X29" s="62"/>
      <c r="Y29" s="62"/>
      <c r="Z29" s="62"/>
      <c r="AA29" s="199">
        <v>2.8</v>
      </c>
      <c r="AB29" s="210">
        <v>2.5</v>
      </c>
      <c r="AC29" s="210">
        <v>4.5</v>
      </c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</row>
    <row r="30" spans="1:245" x14ac:dyDescent="0.25">
      <c r="A30" s="17" t="s">
        <v>37</v>
      </c>
      <c r="B30" s="18" t="s">
        <v>15</v>
      </c>
      <c r="C30" s="26">
        <v>5</v>
      </c>
      <c r="D30" s="19" t="s">
        <v>279</v>
      </c>
      <c r="E30" s="164"/>
      <c r="F30" s="164"/>
      <c r="G30" s="164"/>
      <c r="H30" s="164"/>
      <c r="I30" s="26">
        <v>2</v>
      </c>
      <c r="J30" s="26" t="s">
        <v>121</v>
      </c>
      <c r="K30" s="26">
        <v>2</v>
      </c>
      <c r="L30" s="26" t="s">
        <v>121</v>
      </c>
      <c r="M30" s="26">
        <v>1</v>
      </c>
      <c r="N30" s="26">
        <v>4</v>
      </c>
      <c r="O30" s="26">
        <v>3</v>
      </c>
      <c r="P30" s="26" t="s">
        <v>106</v>
      </c>
      <c r="Q30" s="65" t="s">
        <v>106</v>
      </c>
      <c r="R30" s="64" t="s">
        <v>106</v>
      </c>
      <c r="S30" s="65" t="s">
        <v>106</v>
      </c>
      <c r="T30" s="65" t="s">
        <v>155</v>
      </c>
      <c r="U30" s="76" t="s">
        <v>106</v>
      </c>
      <c r="V30" s="65"/>
      <c r="W30" s="65"/>
      <c r="X30" s="65"/>
      <c r="Y30" s="65"/>
      <c r="Z30" s="65"/>
      <c r="AA30" s="203" t="s">
        <v>155</v>
      </c>
      <c r="AB30" s="203" t="s">
        <v>106</v>
      </c>
      <c r="AC30" s="201" t="s">
        <v>106</v>
      </c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</row>
    <row r="31" spans="1:245" x14ac:dyDescent="0.25">
      <c r="A31" s="17" t="s">
        <v>38</v>
      </c>
      <c r="B31" s="18" t="s">
        <v>15</v>
      </c>
      <c r="C31" s="26">
        <v>2</v>
      </c>
      <c r="D31" s="19"/>
      <c r="E31" s="164">
        <v>9.5</v>
      </c>
      <c r="F31" s="164">
        <v>8.1999999999999993</v>
      </c>
      <c r="G31" s="164">
        <v>20.100000000000001</v>
      </c>
      <c r="H31" s="164"/>
      <c r="I31" s="26"/>
      <c r="J31" s="26"/>
      <c r="K31" s="26">
        <v>21</v>
      </c>
      <c r="L31" s="26"/>
      <c r="M31" s="26">
        <v>12</v>
      </c>
      <c r="N31" s="26">
        <v>23</v>
      </c>
      <c r="O31" s="26">
        <v>16</v>
      </c>
      <c r="P31" s="26">
        <v>15</v>
      </c>
      <c r="Q31" s="61">
        <v>19</v>
      </c>
      <c r="R31" s="67">
        <v>17</v>
      </c>
      <c r="S31" s="61">
        <v>13</v>
      </c>
      <c r="T31" s="61">
        <v>18</v>
      </c>
      <c r="U31" s="187">
        <v>18</v>
      </c>
      <c r="V31" s="61"/>
      <c r="W31" s="61"/>
      <c r="X31" s="61"/>
      <c r="Y31" s="61"/>
      <c r="Z31" s="61"/>
      <c r="AA31" s="198">
        <v>12</v>
      </c>
      <c r="AB31" s="209">
        <v>13</v>
      </c>
      <c r="AC31" s="211">
        <v>10</v>
      </c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</row>
    <row r="32" spans="1:245" x14ac:dyDescent="0.25">
      <c r="A32" s="17" t="s">
        <v>39</v>
      </c>
      <c r="B32" s="18" t="s">
        <v>40</v>
      </c>
      <c r="C32" s="26">
        <v>0.1</v>
      </c>
      <c r="D32" s="19"/>
      <c r="E32" s="164"/>
      <c r="F32" s="164"/>
      <c r="G32" s="164"/>
      <c r="H32" s="164"/>
      <c r="I32" s="26">
        <v>0.9</v>
      </c>
      <c r="J32" s="26">
        <v>0.4</v>
      </c>
      <c r="K32" s="26">
        <v>0.5</v>
      </c>
      <c r="L32" s="26">
        <v>0.4</v>
      </c>
      <c r="M32" s="26">
        <v>0.8</v>
      </c>
      <c r="N32" s="26">
        <v>1.3</v>
      </c>
      <c r="O32" s="26">
        <v>1.2</v>
      </c>
      <c r="P32" s="26">
        <v>0.5</v>
      </c>
      <c r="Q32" s="61">
        <v>0.8</v>
      </c>
      <c r="R32" s="62">
        <v>1.1000000000000001</v>
      </c>
      <c r="S32" s="61">
        <v>0.9</v>
      </c>
      <c r="T32" s="61">
        <v>1.2</v>
      </c>
      <c r="U32" s="187">
        <v>0.9</v>
      </c>
      <c r="V32" s="61"/>
      <c r="W32" s="61"/>
      <c r="X32" s="61"/>
      <c r="Y32" s="61"/>
      <c r="Z32" s="61"/>
      <c r="AA32" s="199">
        <v>1</v>
      </c>
      <c r="AB32" s="210">
        <v>0.7</v>
      </c>
      <c r="AC32" s="210">
        <v>1.6</v>
      </c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</row>
    <row r="33" spans="1:245" x14ac:dyDescent="0.25">
      <c r="A33" s="17" t="s">
        <v>41</v>
      </c>
      <c r="B33" s="18" t="s">
        <v>125</v>
      </c>
      <c r="C33" s="26">
        <v>1</v>
      </c>
      <c r="D33" s="19"/>
      <c r="E33" s="164">
        <v>280</v>
      </c>
      <c r="F33" s="164">
        <v>580</v>
      </c>
      <c r="G33" s="164">
        <v>523.79999999999995</v>
      </c>
      <c r="H33" s="164"/>
      <c r="I33" s="26"/>
      <c r="J33" s="26"/>
      <c r="K33" s="26">
        <v>480</v>
      </c>
      <c r="L33" s="26"/>
      <c r="M33" s="26">
        <v>350</v>
      </c>
      <c r="N33" s="26">
        <v>670</v>
      </c>
      <c r="O33" s="26">
        <v>500</v>
      </c>
      <c r="P33" s="26">
        <v>500</v>
      </c>
      <c r="Q33" s="61">
        <v>608</v>
      </c>
      <c r="R33" s="67">
        <v>476</v>
      </c>
      <c r="S33" s="61">
        <v>447</v>
      </c>
      <c r="T33" s="61">
        <v>545</v>
      </c>
      <c r="U33" s="187">
        <v>525</v>
      </c>
      <c r="V33" s="61"/>
      <c r="W33" s="61"/>
      <c r="X33" s="61"/>
      <c r="Y33" s="61"/>
      <c r="Z33" s="61"/>
      <c r="AA33" s="198">
        <v>449</v>
      </c>
      <c r="AB33" s="209">
        <v>392</v>
      </c>
      <c r="AC33" s="209">
        <v>290</v>
      </c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</row>
    <row r="34" spans="1:245" x14ac:dyDescent="0.25">
      <c r="A34" s="14" t="s">
        <v>67</v>
      </c>
      <c r="B34" s="15"/>
      <c r="C34" s="27"/>
      <c r="D34" s="16"/>
      <c r="E34" s="163"/>
      <c r="F34" s="163"/>
      <c r="G34" s="163"/>
      <c r="H34" s="16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</row>
    <row r="35" spans="1:245" ht="15" customHeight="1" x14ac:dyDescent="0.25">
      <c r="A35" s="17" t="s">
        <v>42</v>
      </c>
      <c r="B35" s="18" t="s">
        <v>43</v>
      </c>
      <c r="C35" s="26" t="s">
        <v>11</v>
      </c>
      <c r="D35" s="19"/>
      <c r="E35" s="164"/>
      <c r="F35" s="164"/>
      <c r="G35" s="164"/>
      <c r="H35" s="164"/>
      <c r="I35" s="26"/>
      <c r="J35" s="26"/>
      <c r="K35" s="26">
        <v>4.5599999999999996</v>
      </c>
      <c r="L35" s="26"/>
      <c r="M35" s="26">
        <v>3.1</v>
      </c>
      <c r="N35" s="26">
        <v>5.89</v>
      </c>
      <c r="O35" s="26">
        <v>4.45</v>
      </c>
      <c r="P35" s="26">
        <v>4.46</v>
      </c>
      <c r="Q35" s="61">
        <v>4.87</v>
      </c>
      <c r="R35" s="61">
        <v>4.34</v>
      </c>
      <c r="S35" s="61">
        <v>3.9</v>
      </c>
      <c r="T35" s="61">
        <v>4.88</v>
      </c>
      <c r="U35" s="187">
        <v>4.78</v>
      </c>
      <c r="V35" s="61"/>
      <c r="W35" s="61"/>
      <c r="X35" s="61"/>
      <c r="Y35" s="61"/>
      <c r="Z35" s="61"/>
      <c r="AA35" s="200">
        <v>4.25</v>
      </c>
      <c r="AB35" s="211">
        <v>3.68</v>
      </c>
      <c r="AC35" s="211">
        <v>2.62</v>
      </c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</row>
    <row r="36" spans="1:245" x14ac:dyDescent="0.25">
      <c r="A36" s="17" t="s">
        <v>44</v>
      </c>
      <c r="B36" s="18" t="s">
        <v>15</v>
      </c>
      <c r="C36" s="26">
        <v>1</v>
      </c>
      <c r="D36" s="19"/>
      <c r="E36" s="164"/>
      <c r="F36" s="164">
        <v>21</v>
      </c>
      <c r="G36" s="164">
        <v>25</v>
      </c>
      <c r="H36" s="164"/>
      <c r="I36" s="26"/>
      <c r="J36" s="26"/>
      <c r="K36" s="26">
        <v>29</v>
      </c>
      <c r="L36" s="26"/>
      <c r="M36" s="26">
        <v>39</v>
      </c>
      <c r="N36" s="26">
        <v>28</v>
      </c>
      <c r="O36" s="26">
        <v>35</v>
      </c>
      <c r="P36" s="26">
        <v>38</v>
      </c>
      <c r="Q36" s="61">
        <v>28</v>
      </c>
      <c r="R36" s="61">
        <v>36</v>
      </c>
      <c r="S36" s="61">
        <v>33</v>
      </c>
      <c r="T36" s="61">
        <v>32</v>
      </c>
      <c r="U36" s="187">
        <v>32</v>
      </c>
      <c r="V36" s="61"/>
      <c r="W36" s="61"/>
      <c r="X36" s="61"/>
      <c r="Y36" s="61"/>
      <c r="Z36" s="61"/>
      <c r="AA36" s="198">
        <v>40</v>
      </c>
      <c r="AB36" s="209">
        <v>36</v>
      </c>
      <c r="AC36" s="209">
        <v>32</v>
      </c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</row>
    <row r="37" spans="1:245" x14ac:dyDescent="0.25">
      <c r="A37" s="17" t="s">
        <v>120</v>
      </c>
      <c r="B37" s="18" t="s">
        <v>15</v>
      </c>
      <c r="C37" s="26">
        <v>1</v>
      </c>
      <c r="D37" s="19"/>
      <c r="E37" s="164"/>
      <c r="F37" s="164"/>
      <c r="G37" s="164"/>
      <c r="H37" s="164"/>
      <c r="I37" s="26"/>
      <c r="J37" s="26"/>
      <c r="K37" s="26">
        <v>267</v>
      </c>
      <c r="L37" s="26"/>
      <c r="M37" s="26">
        <v>179</v>
      </c>
      <c r="N37" s="26">
        <v>351</v>
      </c>
      <c r="O37" s="26">
        <v>263</v>
      </c>
      <c r="P37" s="26">
        <v>253</v>
      </c>
      <c r="Q37" s="61">
        <v>279</v>
      </c>
      <c r="R37" s="61">
        <v>259</v>
      </c>
      <c r="S37" s="61">
        <v>678</v>
      </c>
      <c r="T37" s="61">
        <v>279</v>
      </c>
      <c r="U37" s="187">
        <v>788</v>
      </c>
      <c r="V37" s="61"/>
      <c r="W37" s="61"/>
      <c r="X37" s="61"/>
      <c r="Y37" s="61"/>
      <c r="Z37" s="61"/>
      <c r="AA37" s="198">
        <v>242</v>
      </c>
      <c r="AB37" s="209">
        <v>233</v>
      </c>
      <c r="AC37" s="209">
        <v>150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spans="1:245" x14ac:dyDescent="0.25">
      <c r="A38" s="17" t="s">
        <v>45</v>
      </c>
      <c r="B38" s="18" t="s">
        <v>15</v>
      </c>
      <c r="C38" s="26">
        <v>1</v>
      </c>
      <c r="D38" s="19"/>
      <c r="E38" s="164"/>
      <c r="F38" s="164"/>
      <c r="G38" s="164"/>
      <c r="H38" s="164"/>
      <c r="I38" s="26"/>
      <c r="J38" s="26"/>
      <c r="K38" s="26" t="s">
        <v>106</v>
      </c>
      <c r="L38" s="26"/>
      <c r="M38" s="26" t="s">
        <v>106</v>
      </c>
      <c r="N38" s="26" t="s">
        <v>106</v>
      </c>
      <c r="O38" s="26" t="s">
        <v>106</v>
      </c>
      <c r="P38" s="26" t="s">
        <v>106</v>
      </c>
      <c r="Q38" s="65" t="s">
        <v>106</v>
      </c>
      <c r="R38" s="65" t="s">
        <v>106</v>
      </c>
      <c r="S38" s="65" t="s">
        <v>106</v>
      </c>
      <c r="T38" s="65" t="s">
        <v>153</v>
      </c>
      <c r="U38" s="76" t="s">
        <v>106</v>
      </c>
      <c r="V38" s="65"/>
      <c r="W38" s="65"/>
      <c r="X38" s="65"/>
      <c r="Y38" s="65"/>
      <c r="Z38" s="65"/>
      <c r="AA38" s="76" t="s">
        <v>106</v>
      </c>
      <c r="AB38" s="76" t="s">
        <v>106</v>
      </c>
      <c r="AC38" s="203" t="s">
        <v>106</v>
      </c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spans="1:245" x14ac:dyDescent="0.25">
      <c r="A39" s="17" t="s">
        <v>46</v>
      </c>
      <c r="B39" s="18" t="s">
        <v>43</v>
      </c>
      <c r="C39" s="26" t="s">
        <v>11</v>
      </c>
      <c r="D39" s="19"/>
      <c r="E39" s="164"/>
      <c r="F39" s="164"/>
      <c r="G39" s="164"/>
      <c r="H39" s="164"/>
      <c r="I39" s="26"/>
      <c r="J39" s="26"/>
      <c r="K39" s="26">
        <v>4.5</v>
      </c>
      <c r="L39" s="26"/>
      <c r="M39" s="26">
        <v>2.96</v>
      </c>
      <c r="N39" s="26">
        <v>6.22</v>
      </c>
      <c r="O39" s="26">
        <v>4.6399999999999997</v>
      </c>
      <c r="P39" s="26">
        <v>4.1500000000000004</v>
      </c>
      <c r="Q39" s="61">
        <v>4.84</v>
      </c>
      <c r="R39" s="61">
        <v>4.76</v>
      </c>
      <c r="S39" s="61">
        <v>4.2</v>
      </c>
      <c r="T39" s="61">
        <v>4.7300000000000004</v>
      </c>
      <c r="U39" s="187">
        <v>4.28</v>
      </c>
      <c r="V39" s="61"/>
      <c r="W39" s="61"/>
      <c r="X39" s="61"/>
      <c r="Y39" s="61"/>
      <c r="Z39" s="61"/>
      <c r="AA39" s="200">
        <v>4.2</v>
      </c>
      <c r="AB39" s="211">
        <v>4.6500000000000004</v>
      </c>
      <c r="AC39" s="211">
        <v>2.65</v>
      </c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spans="1:245" x14ac:dyDescent="0.25">
      <c r="A40" s="17" t="s">
        <v>29</v>
      </c>
      <c r="B40" s="18" t="s">
        <v>15</v>
      </c>
      <c r="C40" s="26">
        <v>1</v>
      </c>
      <c r="D40" s="19"/>
      <c r="E40" s="164"/>
      <c r="F40" s="164"/>
      <c r="G40" s="164"/>
      <c r="H40" s="164"/>
      <c r="I40" s="26"/>
      <c r="J40" s="26"/>
      <c r="K40" s="26"/>
      <c r="L40" s="26"/>
      <c r="M40" s="26">
        <v>47</v>
      </c>
      <c r="N40" s="26">
        <v>68</v>
      </c>
      <c r="O40" s="26">
        <v>58</v>
      </c>
      <c r="P40" s="26">
        <v>53</v>
      </c>
      <c r="Q40" s="61">
        <v>94</v>
      </c>
      <c r="R40" s="61">
        <v>68.900000000000006</v>
      </c>
      <c r="S40" s="61">
        <v>56</v>
      </c>
      <c r="T40" s="61">
        <v>62.1</v>
      </c>
      <c r="U40" s="187">
        <v>63</v>
      </c>
      <c r="V40" s="61"/>
      <c r="W40" s="61"/>
      <c r="X40" s="61"/>
      <c r="Y40" s="61"/>
      <c r="Z40" s="61"/>
      <c r="AA40" s="199">
        <v>55.3</v>
      </c>
      <c r="AB40" s="209">
        <v>50</v>
      </c>
      <c r="AC40" s="209">
        <v>50</v>
      </c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spans="1:245" x14ac:dyDescent="0.25">
      <c r="A41" s="17" t="s">
        <v>47</v>
      </c>
      <c r="B41" s="18" t="s">
        <v>48</v>
      </c>
      <c r="C41" s="26" t="s">
        <v>11</v>
      </c>
      <c r="D41" s="19"/>
      <c r="E41" s="164"/>
      <c r="F41" s="164"/>
      <c r="G41" s="164"/>
      <c r="H41" s="164"/>
      <c r="I41" s="26"/>
      <c r="J41" s="26"/>
      <c r="K41" s="26">
        <v>0.66</v>
      </c>
      <c r="L41" s="26"/>
      <c r="M41" s="26">
        <v>2.31</v>
      </c>
      <c r="N41" s="26">
        <v>2.73</v>
      </c>
      <c r="O41" s="26">
        <v>2.09</v>
      </c>
      <c r="P41" s="46">
        <v>3.6</v>
      </c>
      <c r="Q41" s="61">
        <v>0.2</v>
      </c>
      <c r="R41" s="61">
        <v>4.5</v>
      </c>
      <c r="S41" s="61">
        <v>3.7</v>
      </c>
      <c r="T41" s="61">
        <v>1.6</v>
      </c>
      <c r="U41" s="187">
        <v>4.9000000000000004</v>
      </c>
      <c r="V41" s="61"/>
      <c r="W41" s="61"/>
      <c r="X41" s="61"/>
      <c r="Y41" s="61"/>
      <c r="Z41" s="61"/>
      <c r="AA41" s="199">
        <v>0.5</v>
      </c>
      <c r="AB41" s="210">
        <v>11.7</v>
      </c>
      <c r="AC41" s="211">
        <v>0.6</v>
      </c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spans="1:245" x14ac:dyDescent="0.25">
      <c r="A42" s="17" t="s">
        <v>109</v>
      </c>
      <c r="B42" s="18" t="s">
        <v>11</v>
      </c>
      <c r="C42" s="26" t="s">
        <v>11</v>
      </c>
      <c r="D42" s="19"/>
      <c r="E42" s="164"/>
      <c r="F42" s="164"/>
      <c r="G42" s="164"/>
      <c r="H42" s="164"/>
      <c r="I42" s="26"/>
      <c r="J42" s="26"/>
      <c r="K42" s="26">
        <v>-1.1200000000000001</v>
      </c>
      <c r="L42" s="26"/>
      <c r="M42" s="26">
        <v>-0.99299999999999999</v>
      </c>
      <c r="N42" s="26">
        <v>-0.92900000000000005</v>
      </c>
      <c r="O42" s="26">
        <v>-1.02</v>
      </c>
      <c r="P42" s="26">
        <v>-1.1399999999999999</v>
      </c>
      <c r="Q42" s="61">
        <v>-0.79</v>
      </c>
      <c r="R42" s="61">
        <v>-2.82</v>
      </c>
      <c r="S42" s="61">
        <v>-1.19</v>
      </c>
      <c r="T42" s="61">
        <v>-1.02</v>
      </c>
      <c r="U42" s="187">
        <v>-1.36</v>
      </c>
      <c r="V42" s="61"/>
      <c r="W42" s="61"/>
      <c r="X42" s="61"/>
      <c r="Y42" s="61"/>
      <c r="Z42" s="61"/>
      <c r="AA42" s="200">
        <v>-1.08</v>
      </c>
      <c r="AB42" s="211">
        <v>-0.99</v>
      </c>
      <c r="AC42" s="211">
        <v>-1.18</v>
      </c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spans="1:245" x14ac:dyDescent="0.25">
      <c r="A43" s="17" t="s">
        <v>110</v>
      </c>
      <c r="B43" s="18" t="s">
        <v>11</v>
      </c>
      <c r="C43" s="26" t="s">
        <v>11</v>
      </c>
      <c r="D43" s="19"/>
      <c r="E43" s="164"/>
      <c r="F43" s="164"/>
      <c r="G43" s="164"/>
      <c r="H43" s="164"/>
      <c r="I43" s="26"/>
      <c r="J43" s="26"/>
      <c r="K43" s="26">
        <v>-1.37</v>
      </c>
      <c r="L43" s="26"/>
      <c r="M43" s="26">
        <v>-1.24</v>
      </c>
      <c r="N43" s="26">
        <v>-1.18</v>
      </c>
      <c r="O43" s="26">
        <v>-1.27</v>
      </c>
      <c r="P43" s="26">
        <v>-1.39</v>
      </c>
      <c r="Q43" s="61">
        <v>-1.1100000000000001</v>
      </c>
      <c r="R43" s="61">
        <v>-3.14</v>
      </c>
      <c r="S43" s="61">
        <v>1.51</v>
      </c>
      <c r="T43" s="61">
        <v>-1.34</v>
      </c>
      <c r="U43" s="187">
        <v>-1.68</v>
      </c>
      <c r="V43" s="61"/>
      <c r="W43" s="61"/>
      <c r="X43" s="61"/>
      <c r="Y43" s="61"/>
      <c r="Z43" s="61"/>
      <c r="AA43" s="200">
        <v>-1.4</v>
      </c>
      <c r="AB43" s="211">
        <v>-1.31</v>
      </c>
      <c r="AC43" s="211">
        <v>-1.5</v>
      </c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spans="1:245" x14ac:dyDescent="0.25">
      <c r="A44" s="17" t="s">
        <v>111</v>
      </c>
      <c r="B44" s="18" t="s">
        <v>11</v>
      </c>
      <c r="C44" s="26" t="s">
        <v>11</v>
      </c>
      <c r="D44" s="19"/>
      <c r="E44" s="164"/>
      <c r="F44" s="164"/>
      <c r="G44" s="164"/>
      <c r="H44" s="164"/>
      <c r="I44" s="26"/>
      <c r="J44" s="26"/>
      <c r="K44" s="26">
        <v>8.64</v>
      </c>
      <c r="L44" s="26"/>
      <c r="M44" s="26">
        <v>8.61</v>
      </c>
      <c r="N44" s="26">
        <v>8.6300000000000008</v>
      </c>
      <c r="O44" s="26">
        <v>8.59</v>
      </c>
      <c r="P44" s="46">
        <v>8.6</v>
      </c>
      <c r="Q44" s="61">
        <v>8.69</v>
      </c>
      <c r="R44" s="61">
        <v>8.7200000000000006</v>
      </c>
      <c r="S44" s="61">
        <v>8.89</v>
      </c>
      <c r="T44" s="61">
        <v>8.82</v>
      </c>
      <c r="U44" s="187">
        <v>8.86</v>
      </c>
      <c r="V44" s="61"/>
      <c r="W44" s="61"/>
      <c r="X44" s="61"/>
      <c r="Y44" s="61"/>
      <c r="Z44" s="61"/>
      <c r="AA44" s="200">
        <v>8.7799999999999994</v>
      </c>
      <c r="AB44" s="211">
        <v>8.89</v>
      </c>
      <c r="AC44" s="211">
        <v>8.8800000000000008</v>
      </c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spans="1:245" x14ac:dyDescent="0.25">
      <c r="A45" s="17" t="s">
        <v>112</v>
      </c>
      <c r="B45" s="18" t="s">
        <v>11</v>
      </c>
      <c r="C45" s="26" t="s">
        <v>11</v>
      </c>
      <c r="D45" s="19"/>
      <c r="E45" s="164"/>
      <c r="F45" s="164"/>
      <c r="G45" s="164"/>
      <c r="H45" s="164"/>
      <c r="I45" s="26"/>
      <c r="J45" s="26"/>
      <c r="K45" s="26">
        <v>8.89</v>
      </c>
      <c r="L45" s="26"/>
      <c r="M45" s="26">
        <v>8.86</v>
      </c>
      <c r="N45" s="26">
        <v>8.8800000000000008</v>
      </c>
      <c r="O45" s="26">
        <v>8.84</v>
      </c>
      <c r="P45" s="26">
        <v>8.85</v>
      </c>
      <c r="Q45" s="61">
        <v>9.01</v>
      </c>
      <c r="R45" s="61">
        <v>9.0399999999999991</v>
      </c>
      <c r="S45" s="61">
        <v>9.2100000000000009</v>
      </c>
      <c r="T45" s="61">
        <v>9.14</v>
      </c>
      <c r="U45" s="187">
        <v>9.18</v>
      </c>
      <c r="V45" s="61"/>
      <c r="W45" s="61"/>
      <c r="X45" s="61"/>
      <c r="Y45" s="61"/>
      <c r="Z45" s="61"/>
      <c r="AA45" s="200">
        <v>9.1</v>
      </c>
      <c r="AB45" s="211">
        <v>9.2100000000000009</v>
      </c>
      <c r="AC45" s="211">
        <v>9.1999999999999993</v>
      </c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spans="1:245" x14ac:dyDescent="0.25">
      <c r="A46" s="38" t="s">
        <v>73</v>
      </c>
      <c r="B46" s="15"/>
      <c r="C46" s="27"/>
      <c r="D46" s="16"/>
      <c r="E46" s="163"/>
      <c r="F46" s="163"/>
      <c r="G46" s="163"/>
      <c r="H46" s="163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spans="1:245" s="41" customFormat="1" x14ac:dyDescent="0.25">
      <c r="A47" s="54" t="s">
        <v>80</v>
      </c>
      <c r="B47" s="30" t="s">
        <v>102</v>
      </c>
      <c r="C47" s="26">
        <v>5</v>
      </c>
      <c r="D47" s="19" t="s">
        <v>162</v>
      </c>
      <c r="E47" s="164"/>
      <c r="F47" s="164"/>
      <c r="G47" s="164">
        <v>2.4E-2</v>
      </c>
      <c r="H47" s="164">
        <v>39.5</v>
      </c>
      <c r="I47" s="26"/>
      <c r="J47" s="26"/>
      <c r="K47" s="26">
        <v>32</v>
      </c>
      <c r="L47" s="26"/>
      <c r="M47" s="26"/>
      <c r="N47" s="26">
        <v>17</v>
      </c>
      <c r="O47" s="26">
        <v>22</v>
      </c>
      <c r="P47" s="26">
        <v>12</v>
      </c>
      <c r="Q47" s="61"/>
      <c r="R47" s="61"/>
      <c r="S47" s="61">
        <v>42</v>
      </c>
      <c r="T47" s="61">
        <v>17</v>
      </c>
      <c r="U47" s="189"/>
      <c r="V47" s="61"/>
      <c r="W47" s="61"/>
      <c r="X47" s="61"/>
      <c r="Y47" s="61"/>
      <c r="Z47" s="61"/>
      <c r="AA47" s="216"/>
      <c r="AB47" s="217">
        <v>23</v>
      </c>
      <c r="AC47" s="205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</row>
    <row r="48" spans="1:245" s="41" customFormat="1" x14ac:dyDescent="0.25">
      <c r="A48" s="69" t="s">
        <v>81</v>
      </c>
      <c r="B48" s="30" t="s">
        <v>102</v>
      </c>
      <c r="C48" s="26">
        <v>2</v>
      </c>
      <c r="D48" s="19"/>
      <c r="E48" s="164"/>
      <c r="F48" s="164"/>
      <c r="G48" s="164"/>
      <c r="H48" s="164"/>
      <c r="I48" s="26"/>
      <c r="J48" s="26"/>
      <c r="K48" s="26" t="s">
        <v>106</v>
      </c>
      <c r="L48" s="26"/>
      <c r="M48" s="26"/>
      <c r="N48" s="26" t="s">
        <v>106</v>
      </c>
      <c r="O48" s="26" t="s">
        <v>106</v>
      </c>
      <c r="P48" s="26" t="s">
        <v>106</v>
      </c>
      <c r="Q48" s="65"/>
      <c r="R48" s="65"/>
      <c r="S48" s="65" t="s">
        <v>106</v>
      </c>
      <c r="T48" s="65" t="s">
        <v>159</v>
      </c>
      <c r="U48" s="189"/>
      <c r="V48" s="65"/>
      <c r="W48" s="65"/>
      <c r="X48" s="65"/>
      <c r="Y48" s="65"/>
      <c r="Z48" s="65"/>
      <c r="AA48" s="216"/>
      <c r="AB48" s="207" t="s">
        <v>106</v>
      </c>
      <c r="AC48" s="205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</row>
    <row r="49" spans="1:245" s="41" customFormat="1" x14ac:dyDescent="0.25">
      <c r="A49" s="69" t="s">
        <v>82</v>
      </c>
      <c r="B49" s="30" t="s">
        <v>102</v>
      </c>
      <c r="C49" s="26">
        <v>2</v>
      </c>
      <c r="D49" s="19">
        <v>5</v>
      </c>
      <c r="E49" s="164"/>
      <c r="F49" s="164"/>
      <c r="G49" s="164">
        <v>0.3</v>
      </c>
      <c r="H49" s="164">
        <v>0.3</v>
      </c>
      <c r="I49" s="26"/>
      <c r="J49" s="26"/>
      <c r="K49" s="26" t="s">
        <v>106</v>
      </c>
      <c r="L49" s="26"/>
      <c r="M49" s="26"/>
      <c r="N49" s="26" t="s">
        <v>106</v>
      </c>
      <c r="O49" s="26" t="s">
        <v>106</v>
      </c>
      <c r="P49" s="26" t="s">
        <v>106</v>
      </c>
      <c r="Q49" s="65"/>
      <c r="R49" s="61"/>
      <c r="S49" s="65" t="s">
        <v>106</v>
      </c>
      <c r="T49" s="65" t="s">
        <v>159</v>
      </c>
      <c r="U49" s="189"/>
      <c r="V49" s="65"/>
      <c r="W49" s="65"/>
      <c r="X49" s="65"/>
      <c r="Y49" s="65"/>
      <c r="Z49" s="65"/>
      <c r="AA49" s="216"/>
      <c r="AB49" s="207" t="s">
        <v>106</v>
      </c>
      <c r="AC49" s="205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</row>
    <row r="50" spans="1:245" s="41" customFormat="1" x14ac:dyDescent="0.25">
      <c r="A50" s="69" t="s">
        <v>83</v>
      </c>
      <c r="B50" s="30" t="s">
        <v>102</v>
      </c>
      <c r="C50" s="26">
        <v>5</v>
      </c>
      <c r="D50" s="19"/>
      <c r="E50" s="164"/>
      <c r="F50" s="164"/>
      <c r="G50" s="164"/>
      <c r="H50" s="164">
        <v>21.4</v>
      </c>
      <c r="I50" s="26"/>
      <c r="J50" s="26"/>
      <c r="K50" s="26">
        <v>30</v>
      </c>
      <c r="L50" s="26"/>
      <c r="M50" s="26"/>
      <c r="N50" s="26">
        <v>32</v>
      </c>
      <c r="O50" s="26">
        <v>35</v>
      </c>
      <c r="P50" s="26">
        <v>34</v>
      </c>
      <c r="Q50" s="61"/>
      <c r="R50" s="61"/>
      <c r="S50" s="61">
        <v>33</v>
      </c>
      <c r="T50" s="61">
        <v>28</v>
      </c>
      <c r="U50" s="189"/>
      <c r="V50" s="61"/>
      <c r="W50" s="61"/>
      <c r="X50" s="61"/>
      <c r="Y50" s="61"/>
      <c r="Z50" s="61"/>
      <c r="AA50" s="216"/>
      <c r="AB50" s="217">
        <v>35</v>
      </c>
      <c r="AC50" s="205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8"/>
      <c r="FY50" s="68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8"/>
      <c r="GN50" s="68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8"/>
      <c r="HC50" s="68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8"/>
      <c r="HR50" s="68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8"/>
      <c r="IG50" s="68"/>
      <c r="IH50" s="68"/>
      <c r="II50" s="68"/>
      <c r="IJ50" s="68"/>
      <c r="IK50" s="68"/>
    </row>
    <row r="51" spans="1:245" s="41" customFormat="1" x14ac:dyDescent="0.25">
      <c r="A51" s="69" t="s">
        <v>84</v>
      </c>
      <c r="B51" s="30" t="s">
        <v>102</v>
      </c>
      <c r="C51" s="26">
        <v>2</v>
      </c>
      <c r="D51" s="19"/>
      <c r="E51" s="164"/>
      <c r="F51" s="164"/>
      <c r="G51" s="164"/>
      <c r="H51" s="164">
        <v>1.7500000000000002E-2</v>
      </c>
      <c r="I51" s="26"/>
      <c r="J51" s="26"/>
      <c r="K51" s="26" t="s">
        <v>106</v>
      </c>
      <c r="L51" s="26"/>
      <c r="M51" s="26"/>
      <c r="N51" s="26" t="s">
        <v>106</v>
      </c>
      <c r="O51" s="26" t="s">
        <v>106</v>
      </c>
      <c r="P51" s="26" t="s">
        <v>106</v>
      </c>
      <c r="Q51" s="65"/>
      <c r="R51" s="61"/>
      <c r="S51" s="65" t="s">
        <v>106</v>
      </c>
      <c r="T51" s="65" t="s">
        <v>159</v>
      </c>
      <c r="U51" s="189"/>
      <c r="V51" s="65"/>
      <c r="W51" s="65"/>
      <c r="X51" s="65"/>
      <c r="Y51" s="65"/>
      <c r="Z51" s="65"/>
      <c r="AA51" s="216"/>
      <c r="AB51" s="207" t="s">
        <v>106</v>
      </c>
      <c r="AC51" s="205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</row>
    <row r="52" spans="1:245" s="41" customFormat="1" x14ac:dyDescent="0.25">
      <c r="A52" s="69" t="s">
        <v>85</v>
      </c>
      <c r="B52" s="30" t="s">
        <v>102</v>
      </c>
      <c r="C52" s="26">
        <v>2</v>
      </c>
      <c r="D52" s="19"/>
      <c r="E52" s="164"/>
      <c r="F52" s="164"/>
      <c r="G52" s="164"/>
      <c r="H52" s="164" t="s">
        <v>156</v>
      </c>
      <c r="I52" s="26"/>
      <c r="J52" s="26"/>
      <c r="K52" s="26" t="s">
        <v>106</v>
      </c>
      <c r="L52" s="26"/>
      <c r="M52" s="26"/>
      <c r="N52" s="26" t="s">
        <v>106</v>
      </c>
      <c r="O52" s="26" t="s">
        <v>106</v>
      </c>
      <c r="P52" s="26" t="s">
        <v>106</v>
      </c>
      <c r="Q52" s="65"/>
      <c r="R52" s="61"/>
      <c r="S52" s="65" t="s">
        <v>106</v>
      </c>
      <c r="T52" s="65" t="s">
        <v>159</v>
      </c>
      <c r="U52" s="189"/>
      <c r="V52" s="65"/>
      <c r="W52" s="65"/>
      <c r="X52" s="65"/>
      <c r="Y52" s="65"/>
      <c r="Z52" s="65"/>
      <c r="AA52" s="216"/>
      <c r="AB52" s="207" t="s">
        <v>106</v>
      </c>
      <c r="AC52" s="205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</row>
    <row r="53" spans="1:245" s="41" customFormat="1" x14ac:dyDescent="0.25">
      <c r="A53" s="69" t="s">
        <v>86</v>
      </c>
      <c r="B53" s="30" t="s">
        <v>102</v>
      </c>
      <c r="C53" s="26">
        <v>5</v>
      </c>
      <c r="D53" s="19" t="s">
        <v>277</v>
      </c>
      <c r="E53" s="164"/>
      <c r="F53" s="164"/>
      <c r="G53" s="164"/>
      <c r="H53" s="164">
        <v>5.56</v>
      </c>
      <c r="I53" s="26"/>
      <c r="J53" s="26"/>
      <c r="K53" s="26">
        <v>10</v>
      </c>
      <c r="L53" s="26"/>
      <c r="M53" s="26"/>
      <c r="N53" s="26">
        <v>10</v>
      </c>
      <c r="O53" s="26">
        <v>13</v>
      </c>
      <c r="P53" s="26">
        <v>11</v>
      </c>
      <c r="Q53" s="238"/>
      <c r="R53" s="238"/>
      <c r="S53" s="238">
        <v>17</v>
      </c>
      <c r="T53" s="238">
        <v>14</v>
      </c>
      <c r="U53" s="189"/>
      <c r="V53" s="61"/>
      <c r="W53" s="61"/>
      <c r="X53" s="61"/>
      <c r="Y53" s="61"/>
      <c r="Z53" s="61"/>
      <c r="AA53" s="216"/>
      <c r="AB53" s="217">
        <v>12</v>
      </c>
      <c r="AC53" s="205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</row>
    <row r="54" spans="1:245" s="41" customFormat="1" x14ac:dyDescent="0.25">
      <c r="A54" s="69" t="s">
        <v>87</v>
      </c>
      <c r="B54" s="30" t="s">
        <v>102</v>
      </c>
      <c r="C54" s="26">
        <v>1.7000000000000001E-2</v>
      </c>
      <c r="D54" s="19">
        <v>1.7000000000000001E-2</v>
      </c>
      <c r="E54" s="164"/>
      <c r="F54" s="164"/>
      <c r="G54" s="182">
        <v>9.2999999999999999E-2</v>
      </c>
      <c r="H54" s="183">
        <v>3.2500000000000001E-2</v>
      </c>
      <c r="I54" s="26"/>
      <c r="J54" s="26"/>
      <c r="K54" s="26" t="s">
        <v>121</v>
      </c>
      <c r="L54" s="26"/>
      <c r="M54" s="26" t="s">
        <v>122</v>
      </c>
      <c r="N54" s="26" t="s">
        <v>106</v>
      </c>
      <c r="O54" s="26" t="s">
        <v>106</v>
      </c>
      <c r="P54" s="26" t="s">
        <v>106</v>
      </c>
      <c r="Q54" s="65"/>
      <c r="R54" s="61"/>
      <c r="S54" s="65" t="s">
        <v>106</v>
      </c>
      <c r="T54" s="65" t="s">
        <v>160</v>
      </c>
      <c r="U54" s="189"/>
      <c r="V54" s="65"/>
      <c r="W54" s="65"/>
      <c r="X54" s="65"/>
      <c r="Y54" s="65"/>
      <c r="Z54" s="65"/>
      <c r="AA54" s="216"/>
      <c r="AB54" s="126">
        <v>0.04</v>
      </c>
      <c r="AC54" s="205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</row>
    <row r="55" spans="1:245" x14ac:dyDescent="0.25">
      <c r="A55" s="17" t="s">
        <v>53</v>
      </c>
      <c r="B55" s="30" t="s">
        <v>15</v>
      </c>
      <c r="C55" s="26">
        <v>0.1</v>
      </c>
      <c r="D55" s="19"/>
      <c r="E55" s="164">
        <v>17.8</v>
      </c>
      <c r="F55" s="164">
        <v>18.899999999999999</v>
      </c>
      <c r="G55" s="164">
        <v>19.3</v>
      </c>
      <c r="H55" s="164"/>
      <c r="I55" s="26"/>
      <c r="J55" s="26"/>
      <c r="K55" s="26">
        <v>20</v>
      </c>
      <c r="L55" s="26"/>
      <c r="M55" s="26">
        <v>15</v>
      </c>
      <c r="N55" s="26">
        <v>23</v>
      </c>
      <c r="O55" s="26">
        <v>19</v>
      </c>
      <c r="P55" s="26">
        <v>17</v>
      </c>
      <c r="Q55" s="61">
        <v>30.9</v>
      </c>
      <c r="R55" s="61">
        <v>22.5</v>
      </c>
      <c r="S55" s="61">
        <v>18.2</v>
      </c>
      <c r="T55" s="61">
        <v>20.100000000000001</v>
      </c>
      <c r="U55" s="187">
        <v>20.3</v>
      </c>
      <c r="V55" s="61"/>
      <c r="W55" s="61"/>
      <c r="X55" s="61"/>
      <c r="Y55" s="61"/>
      <c r="Z55" s="61"/>
      <c r="AA55" s="199">
        <v>17.7</v>
      </c>
      <c r="AB55" s="218">
        <v>15.2</v>
      </c>
      <c r="AC55" s="210">
        <v>16.399999999999999</v>
      </c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</row>
    <row r="56" spans="1:245" x14ac:dyDescent="0.25">
      <c r="A56" s="17" t="s">
        <v>88</v>
      </c>
      <c r="B56" s="30" t="s">
        <v>102</v>
      </c>
      <c r="C56" s="26">
        <v>1</v>
      </c>
      <c r="D56" s="19" t="s">
        <v>124</v>
      </c>
      <c r="E56" s="164"/>
      <c r="F56" s="164"/>
      <c r="G56" s="164"/>
      <c r="H56" s="164">
        <v>0.32500000000000001</v>
      </c>
      <c r="I56" s="26"/>
      <c r="J56" s="26"/>
      <c r="K56" s="26" t="s">
        <v>121</v>
      </c>
      <c r="L56" s="26"/>
      <c r="M56" s="26"/>
      <c r="N56" s="26" t="s">
        <v>106</v>
      </c>
      <c r="O56" s="26" t="s">
        <v>106</v>
      </c>
      <c r="P56" s="26" t="s">
        <v>106</v>
      </c>
      <c r="Q56" s="65"/>
      <c r="R56" s="61"/>
      <c r="S56" s="65" t="s">
        <v>106</v>
      </c>
      <c r="T56" s="65" t="s">
        <v>161</v>
      </c>
      <c r="U56" s="39"/>
      <c r="V56" s="65"/>
      <c r="W56" s="65"/>
      <c r="X56" s="65"/>
      <c r="Y56" s="65"/>
      <c r="Z56" s="65"/>
      <c r="AA56" s="108"/>
      <c r="AB56" s="207" t="s">
        <v>106</v>
      </c>
      <c r="AC56" s="206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</row>
    <row r="57" spans="1:245" x14ac:dyDescent="0.25">
      <c r="A57" s="17" t="s">
        <v>89</v>
      </c>
      <c r="B57" s="30" t="s">
        <v>102</v>
      </c>
      <c r="C57" s="26">
        <v>1</v>
      </c>
      <c r="D57" s="19"/>
      <c r="E57" s="164"/>
      <c r="F57" s="164"/>
      <c r="G57" s="164"/>
      <c r="H57" s="164"/>
      <c r="I57" s="26"/>
      <c r="J57" s="26"/>
      <c r="K57" s="26" t="s">
        <v>121</v>
      </c>
      <c r="L57" s="26"/>
      <c r="M57" s="26"/>
      <c r="N57" s="26" t="s">
        <v>106</v>
      </c>
      <c r="O57" s="26" t="s">
        <v>106</v>
      </c>
      <c r="P57" s="26" t="s">
        <v>106</v>
      </c>
      <c r="Q57" s="65"/>
      <c r="R57" s="61"/>
      <c r="S57" s="65" t="s">
        <v>106</v>
      </c>
      <c r="T57" s="65" t="s">
        <v>161</v>
      </c>
      <c r="U57" s="39"/>
      <c r="V57" s="65"/>
      <c r="W57" s="65"/>
      <c r="X57" s="65"/>
      <c r="Y57" s="65"/>
      <c r="Z57" s="65"/>
      <c r="AA57" s="108"/>
      <c r="AB57" s="207" t="s">
        <v>106</v>
      </c>
      <c r="AC57" s="206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</row>
    <row r="58" spans="1:245" x14ac:dyDescent="0.25">
      <c r="A58" s="17" t="s">
        <v>49</v>
      </c>
      <c r="B58" s="30" t="s">
        <v>102</v>
      </c>
      <c r="C58" s="26">
        <v>2</v>
      </c>
      <c r="D58" s="19" t="s">
        <v>166</v>
      </c>
      <c r="E58" s="164"/>
      <c r="F58" s="164"/>
      <c r="G58" s="164">
        <v>0.113</v>
      </c>
      <c r="H58" s="164">
        <v>1.35</v>
      </c>
      <c r="I58" s="26"/>
      <c r="J58" s="26"/>
      <c r="K58" s="26">
        <v>2</v>
      </c>
      <c r="L58" s="26"/>
      <c r="M58" s="26"/>
      <c r="N58" s="26" t="s">
        <v>106</v>
      </c>
      <c r="O58" s="26" t="s">
        <v>106</v>
      </c>
      <c r="P58" s="26" t="s">
        <v>106</v>
      </c>
      <c r="Q58" s="126">
        <v>6</v>
      </c>
      <c r="R58" s="61" t="s">
        <v>121</v>
      </c>
      <c r="S58" s="65" t="s">
        <v>106</v>
      </c>
      <c r="T58" s="65" t="s">
        <v>159</v>
      </c>
      <c r="U58" s="76" t="s">
        <v>106</v>
      </c>
      <c r="V58" s="65"/>
      <c r="W58" s="65"/>
      <c r="X58" s="65"/>
      <c r="Y58" s="65"/>
      <c r="Z58" s="65"/>
      <c r="AA58" s="203" t="s">
        <v>106</v>
      </c>
      <c r="AB58" s="207" t="s">
        <v>106</v>
      </c>
      <c r="AC58" s="209">
        <v>2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</row>
    <row r="59" spans="1:245" x14ac:dyDescent="0.25">
      <c r="A59" s="17" t="s">
        <v>50</v>
      </c>
      <c r="B59" s="30" t="s">
        <v>102</v>
      </c>
      <c r="C59" s="26">
        <v>50</v>
      </c>
      <c r="D59" s="19">
        <v>300</v>
      </c>
      <c r="E59" s="164"/>
      <c r="F59" s="164"/>
      <c r="G59" s="164">
        <v>101.67</v>
      </c>
      <c r="H59" s="164">
        <v>34.5</v>
      </c>
      <c r="I59" s="26"/>
      <c r="J59" s="26"/>
      <c r="K59" s="26">
        <v>83</v>
      </c>
      <c r="L59" s="26"/>
      <c r="M59" s="26"/>
      <c r="N59" s="26" t="s">
        <v>106</v>
      </c>
      <c r="O59" s="26">
        <v>61</v>
      </c>
      <c r="P59" s="26">
        <v>85</v>
      </c>
      <c r="Q59" s="61">
        <v>270</v>
      </c>
      <c r="R59" s="61">
        <v>109</v>
      </c>
      <c r="S59" s="61">
        <v>180</v>
      </c>
      <c r="T59" s="61">
        <v>94</v>
      </c>
      <c r="U59" s="187">
        <v>73</v>
      </c>
      <c r="V59" s="61"/>
      <c r="W59" s="61"/>
      <c r="X59" s="61"/>
      <c r="Y59" s="61"/>
      <c r="Z59" s="61"/>
      <c r="AA59" s="198">
        <v>231</v>
      </c>
      <c r="AB59" s="217">
        <v>74</v>
      </c>
      <c r="AC59" s="209">
        <v>191</v>
      </c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</row>
    <row r="60" spans="1:245" x14ac:dyDescent="0.25">
      <c r="A60" s="17" t="s">
        <v>90</v>
      </c>
      <c r="B60" s="30" t="s">
        <v>102</v>
      </c>
      <c r="C60" s="26">
        <v>0.5</v>
      </c>
      <c r="D60" s="51" t="s">
        <v>165</v>
      </c>
      <c r="E60" s="167"/>
      <c r="F60" s="167"/>
      <c r="G60" s="171">
        <v>0.247</v>
      </c>
      <c r="H60" s="171">
        <v>0.14499999999999999</v>
      </c>
      <c r="I60" s="26"/>
      <c r="J60" s="26"/>
      <c r="K60" s="26" t="s">
        <v>121</v>
      </c>
      <c r="L60" s="26"/>
      <c r="M60" s="26"/>
      <c r="N60" s="26" t="s">
        <v>106</v>
      </c>
      <c r="O60" s="26" t="s">
        <v>106</v>
      </c>
      <c r="P60" s="26" t="s">
        <v>106</v>
      </c>
      <c r="Q60" s="65"/>
      <c r="R60" s="61"/>
      <c r="S60" s="65" t="s">
        <v>106</v>
      </c>
      <c r="T60" s="65">
        <v>0.7</v>
      </c>
      <c r="U60" s="188"/>
      <c r="V60" s="65"/>
      <c r="W60" s="65"/>
      <c r="X60" s="65"/>
      <c r="Y60" s="65"/>
      <c r="Z60" s="65"/>
      <c r="AA60" s="30"/>
      <c r="AB60" s="219" t="s">
        <v>106</v>
      </c>
      <c r="AC60" s="206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</row>
    <row r="61" spans="1:245" x14ac:dyDescent="0.25">
      <c r="A61" s="17" t="s">
        <v>54</v>
      </c>
      <c r="B61" s="30" t="s">
        <v>15</v>
      </c>
      <c r="C61" s="26">
        <v>0.1</v>
      </c>
      <c r="D61" s="51"/>
      <c r="E61" s="167"/>
      <c r="F61" s="167"/>
      <c r="G61" s="167" t="s">
        <v>122</v>
      </c>
      <c r="H61" s="167"/>
      <c r="I61" s="26"/>
      <c r="J61" s="26"/>
      <c r="K61" s="26">
        <v>3.1</v>
      </c>
      <c r="L61" s="26"/>
      <c r="M61" s="26">
        <v>2.2999999999999998</v>
      </c>
      <c r="N61" s="26">
        <v>2.8</v>
      </c>
      <c r="O61" s="26">
        <v>2.7</v>
      </c>
      <c r="P61" s="26">
        <v>2.4</v>
      </c>
      <c r="Q61" s="61">
        <v>4</v>
      </c>
      <c r="R61" s="61">
        <v>3.1</v>
      </c>
      <c r="S61" s="61">
        <v>2.5</v>
      </c>
      <c r="T61" s="61">
        <v>2.9</v>
      </c>
      <c r="U61" s="187">
        <v>3</v>
      </c>
      <c r="V61" s="61"/>
      <c r="W61" s="61"/>
      <c r="X61" s="61"/>
      <c r="Y61" s="61"/>
      <c r="Z61" s="61"/>
      <c r="AA61" s="199">
        <v>2.7</v>
      </c>
      <c r="AB61" s="218">
        <v>2.9</v>
      </c>
      <c r="AC61" s="210">
        <v>2.2000000000000002</v>
      </c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</row>
    <row r="62" spans="1:245" x14ac:dyDescent="0.25">
      <c r="A62" s="17" t="s">
        <v>51</v>
      </c>
      <c r="B62" s="30" t="s">
        <v>102</v>
      </c>
      <c r="C62" s="26">
        <v>2</v>
      </c>
      <c r="D62" s="19"/>
      <c r="E62" s="164"/>
      <c r="F62" s="164"/>
      <c r="G62" s="164">
        <v>74</v>
      </c>
      <c r="H62" s="164">
        <v>44.6</v>
      </c>
      <c r="I62" s="26"/>
      <c r="J62" s="26"/>
      <c r="K62" s="26">
        <v>70</v>
      </c>
      <c r="L62" s="26"/>
      <c r="M62" s="26"/>
      <c r="N62" s="26">
        <v>39</v>
      </c>
      <c r="O62" s="26">
        <v>190</v>
      </c>
      <c r="P62" s="26">
        <v>300</v>
      </c>
      <c r="Q62" s="61">
        <v>78</v>
      </c>
      <c r="R62" s="61">
        <v>143</v>
      </c>
      <c r="S62" s="61">
        <v>306</v>
      </c>
      <c r="T62" s="61">
        <v>43</v>
      </c>
      <c r="U62" s="187">
        <v>41</v>
      </c>
      <c r="V62" s="61"/>
      <c r="W62" s="61"/>
      <c r="X62" s="61"/>
      <c r="Y62" s="61"/>
      <c r="Z62" s="61"/>
      <c r="AA62" s="198">
        <v>429</v>
      </c>
      <c r="AB62" s="217">
        <v>155</v>
      </c>
      <c r="AC62" s="209">
        <v>108</v>
      </c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</row>
    <row r="63" spans="1:245" x14ac:dyDescent="0.25">
      <c r="A63" s="69" t="s">
        <v>91</v>
      </c>
      <c r="B63" s="30" t="s">
        <v>102</v>
      </c>
      <c r="C63" s="26">
        <v>2</v>
      </c>
      <c r="D63" s="19">
        <v>73</v>
      </c>
      <c r="E63" s="164"/>
      <c r="F63" s="164"/>
      <c r="G63" s="164"/>
      <c r="H63" s="164">
        <v>8.7499999999999994E-2</v>
      </c>
      <c r="I63" s="26"/>
      <c r="J63" s="26"/>
      <c r="K63" s="26" t="s">
        <v>121</v>
      </c>
      <c r="L63" s="26"/>
      <c r="M63" s="26"/>
      <c r="N63" s="26" t="s">
        <v>106</v>
      </c>
      <c r="O63" s="26" t="s">
        <v>106</v>
      </c>
      <c r="P63" s="26" t="s">
        <v>106</v>
      </c>
      <c r="Q63" s="65"/>
      <c r="R63" s="61"/>
      <c r="S63" s="65" t="s">
        <v>106</v>
      </c>
      <c r="T63" s="65" t="s">
        <v>159</v>
      </c>
      <c r="U63" s="61"/>
      <c r="V63" s="65"/>
      <c r="W63" s="65"/>
      <c r="X63" s="65"/>
      <c r="Y63" s="65"/>
      <c r="Z63" s="65"/>
      <c r="AA63" s="30"/>
      <c r="AB63" s="207" t="s">
        <v>106</v>
      </c>
      <c r="AC63" s="206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</row>
    <row r="64" spans="1:245" x14ac:dyDescent="0.25">
      <c r="A64" s="69" t="s">
        <v>92</v>
      </c>
      <c r="B64" s="30" t="s">
        <v>102</v>
      </c>
      <c r="C64" s="26">
        <v>2</v>
      </c>
      <c r="D64" s="19" t="s">
        <v>164</v>
      </c>
      <c r="E64" s="164"/>
      <c r="F64" s="164"/>
      <c r="G64" s="164"/>
      <c r="H64" s="164">
        <v>0.85</v>
      </c>
      <c r="I64" s="26"/>
      <c r="J64" s="26"/>
      <c r="K64" s="26" t="s">
        <v>121</v>
      </c>
      <c r="L64" s="26"/>
      <c r="M64" s="26"/>
      <c r="N64" s="26" t="s">
        <v>106</v>
      </c>
      <c r="O64" s="26" t="s">
        <v>106</v>
      </c>
      <c r="P64" s="26" t="s">
        <v>106</v>
      </c>
      <c r="Q64" s="61"/>
      <c r="R64" s="61"/>
      <c r="S64" s="65" t="s">
        <v>106</v>
      </c>
      <c r="T64" s="65" t="s">
        <v>159</v>
      </c>
      <c r="U64" s="61"/>
      <c r="V64" s="65"/>
      <c r="W64" s="65"/>
      <c r="X64" s="65"/>
      <c r="Y64" s="65"/>
      <c r="Z64" s="65"/>
      <c r="AA64" s="30"/>
      <c r="AB64" s="207" t="s">
        <v>106</v>
      </c>
      <c r="AC64" s="206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</row>
    <row r="65" spans="1:245" x14ac:dyDescent="0.25">
      <c r="A65" s="69" t="s">
        <v>93</v>
      </c>
      <c r="B65" s="30" t="s">
        <v>15</v>
      </c>
      <c r="C65" s="26">
        <v>0.1</v>
      </c>
      <c r="D65" s="19"/>
      <c r="E65" s="164"/>
      <c r="F65" s="164"/>
      <c r="G65" s="164"/>
      <c r="H65" s="164"/>
      <c r="I65" s="26"/>
      <c r="J65" s="26"/>
      <c r="K65" s="26" t="s">
        <v>121</v>
      </c>
      <c r="L65" s="26"/>
      <c r="M65" s="26"/>
      <c r="N65" s="26" t="s">
        <v>106</v>
      </c>
      <c r="O65" s="26" t="s">
        <v>106</v>
      </c>
      <c r="P65" s="26" t="s">
        <v>106</v>
      </c>
      <c r="Q65" s="65"/>
      <c r="R65" s="61"/>
      <c r="S65" s="65" t="s">
        <v>106</v>
      </c>
      <c r="T65" s="65">
        <v>0.08</v>
      </c>
      <c r="U65" s="65"/>
      <c r="V65" s="65"/>
      <c r="W65" s="65"/>
      <c r="X65" s="65"/>
      <c r="Y65" s="65"/>
      <c r="Z65" s="65"/>
      <c r="AA65" s="30"/>
      <c r="AB65" s="207" t="s">
        <v>106</v>
      </c>
      <c r="AC65" s="206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</row>
    <row r="66" spans="1:245" x14ac:dyDescent="0.25">
      <c r="A66" s="17" t="s">
        <v>55</v>
      </c>
      <c r="B66" s="30" t="s">
        <v>15</v>
      </c>
      <c r="C66" s="26">
        <v>0.1</v>
      </c>
      <c r="D66" s="19"/>
      <c r="E66" s="164">
        <v>2.5</v>
      </c>
      <c r="F66" s="164">
        <v>2.5</v>
      </c>
      <c r="G66" s="164">
        <v>2.0299999999999998</v>
      </c>
      <c r="H66" s="164"/>
      <c r="I66" s="26"/>
      <c r="J66" s="26"/>
      <c r="K66" s="26">
        <v>2.1</v>
      </c>
      <c r="L66" s="26"/>
      <c r="M66" s="26">
        <v>2.1</v>
      </c>
      <c r="N66" s="26">
        <v>2.2000000000000002</v>
      </c>
      <c r="O66" s="26">
        <v>2.1</v>
      </c>
      <c r="P66" s="26">
        <v>1.9</v>
      </c>
      <c r="Q66" s="65">
        <v>2.2999999999999998</v>
      </c>
      <c r="R66" s="61">
        <v>1.8</v>
      </c>
      <c r="S66" s="61">
        <v>1.9</v>
      </c>
      <c r="T66" s="61">
        <v>1.9</v>
      </c>
      <c r="U66" s="187">
        <v>1.9</v>
      </c>
      <c r="V66" s="61"/>
      <c r="W66" s="61"/>
      <c r="X66" s="61"/>
      <c r="Y66" s="61"/>
      <c r="Z66" s="61"/>
      <c r="AA66" s="199">
        <v>1.9</v>
      </c>
      <c r="AB66" s="217">
        <v>1.6</v>
      </c>
      <c r="AC66" s="210">
        <v>1.7</v>
      </c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</row>
    <row r="67" spans="1:245" x14ac:dyDescent="0.25">
      <c r="A67" s="69" t="s">
        <v>94</v>
      </c>
      <c r="B67" s="30" t="s">
        <v>102</v>
      </c>
      <c r="C67" s="26">
        <v>1</v>
      </c>
      <c r="D67" s="19">
        <v>1</v>
      </c>
      <c r="E67" s="164"/>
      <c r="F67" s="164"/>
      <c r="G67" s="164"/>
      <c r="H67" s="164" t="s">
        <v>161</v>
      </c>
      <c r="I67" s="26"/>
      <c r="J67" s="26"/>
      <c r="K67" s="26" t="s">
        <v>121</v>
      </c>
      <c r="L67" s="26"/>
      <c r="M67" s="26"/>
      <c r="N67" s="26" t="s">
        <v>106</v>
      </c>
      <c r="O67" s="26" t="s">
        <v>106</v>
      </c>
      <c r="P67" s="26" t="s">
        <v>106</v>
      </c>
      <c r="Q67" s="61"/>
      <c r="R67" s="61"/>
      <c r="S67" s="65" t="s">
        <v>106</v>
      </c>
      <c r="T67" s="65" t="s">
        <v>161</v>
      </c>
      <c r="U67" s="65"/>
      <c r="V67" s="65"/>
      <c r="W67" s="65"/>
      <c r="X67" s="65"/>
      <c r="Y67" s="65"/>
      <c r="Z67" s="65"/>
      <c r="AA67" s="30"/>
      <c r="AB67" s="207" t="s">
        <v>106</v>
      </c>
      <c r="AC67" s="206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</row>
    <row r="68" spans="1:245" x14ac:dyDescent="0.25">
      <c r="A68" s="69" t="s">
        <v>95</v>
      </c>
      <c r="B68" s="30" t="s">
        <v>102</v>
      </c>
      <c r="C68" s="26">
        <v>0.1</v>
      </c>
      <c r="D68" s="19">
        <v>0.1</v>
      </c>
      <c r="E68" s="164"/>
      <c r="F68" s="164"/>
      <c r="G68" s="164"/>
      <c r="H68" s="164"/>
      <c r="I68" s="26"/>
      <c r="J68" s="26"/>
      <c r="K68" s="26" t="s">
        <v>121</v>
      </c>
      <c r="L68" s="26"/>
      <c r="M68" s="26"/>
      <c r="N68" s="26" t="s">
        <v>106</v>
      </c>
      <c r="O68" s="26" t="s">
        <v>106</v>
      </c>
      <c r="P68" s="26" t="s">
        <v>106</v>
      </c>
      <c r="Q68" s="65"/>
      <c r="R68" s="61"/>
      <c r="S68" s="65" t="s">
        <v>106</v>
      </c>
      <c r="T68" s="65" t="s">
        <v>158</v>
      </c>
      <c r="U68" s="61"/>
      <c r="V68" s="65"/>
      <c r="W68" s="65"/>
      <c r="X68" s="65"/>
      <c r="Y68" s="65"/>
      <c r="Z68" s="65"/>
      <c r="AA68" s="30"/>
      <c r="AB68" s="207" t="s">
        <v>106</v>
      </c>
      <c r="AC68" s="206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</row>
    <row r="69" spans="1:245" x14ac:dyDescent="0.25">
      <c r="A69" s="17" t="s">
        <v>56</v>
      </c>
      <c r="B69" s="30" t="s">
        <v>15</v>
      </c>
      <c r="C69" s="26">
        <v>0.1</v>
      </c>
      <c r="D69" s="19"/>
      <c r="E69" s="164">
        <v>53</v>
      </c>
      <c r="F69" s="164">
        <v>89.9</v>
      </c>
      <c r="G69" s="164">
        <v>76.400000000000006</v>
      </c>
      <c r="H69" s="164"/>
      <c r="I69" s="26"/>
      <c r="J69" s="26"/>
      <c r="K69" s="26">
        <v>73</v>
      </c>
      <c r="L69" s="26"/>
      <c r="M69" s="26">
        <v>45</v>
      </c>
      <c r="N69" s="26">
        <v>110</v>
      </c>
      <c r="O69" s="26">
        <v>79</v>
      </c>
      <c r="P69" s="26">
        <v>70</v>
      </c>
      <c r="Q69" s="65">
        <v>66.3</v>
      </c>
      <c r="R69" s="61">
        <v>76</v>
      </c>
      <c r="S69" s="61">
        <v>69.099999999999994</v>
      </c>
      <c r="T69" s="61">
        <v>78.8</v>
      </c>
      <c r="U69" s="187">
        <v>73.400000000000006</v>
      </c>
      <c r="V69" s="61"/>
      <c r="W69" s="61"/>
      <c r="X69" s="61"/>
      <c r="Y69" s="61"/>
      <c r="Z69" s="61"/>
      <c r="AA69" s="199">
        <v>69.5</v>
      </c>
      <c r="AB69" s="218">
        <v>82.6</v>
      </c>
      <c r="AC69" s="210">
        <v>35.6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</row>
    <row r="70" spans="1:245" x14ac:dyDescent="0.25">
      <c r="A70" s="69" t="s">
        <v>96</v>
      </c>
      <c r="B70" s="30" t="s">
        <v>102</v>
      </c>
      <c r="C70" s="26">
        <v>5</v>
      </c>
      <c r="D70" s="19"/>
      <c r="E70" s="164"/>
      <c r="F70" s="164"/>
      <c r="G70" s="164"/>
      <c r="H70" s="164"/>
      <c r="I70" s="26"/>
      <c r="J70" s="26"/>
      <c r="K70" s="26">
        <v>60</v>
      </c>
      <c r="L70" s="26"/>
      <c r="M70" s="26"/>
      <c r="N70" s="26">
        <v>70</v>
      </c>
      <c r="O70" s="26">
        <v>65</v>
      </c>
      <c r="P70" s="26">
        <v>59</v>
      </c>
      <c r="Q70" s="61"/>
      <c r="R70" s="61"/>
      <c r="S70" s="61">
        <v>58</v>
      </c>
      <c r="T70" s="61">
        <v>67</v>
      </c>
      <c r="U70" s="65"/>
      <c r="V70" s="61"/>
      <c r="W70" s="61"/>
      <c r="X70" s="61"/>
      <c r="Y70" s="61"/>
      <c r="Z70" s="61"/>
      <c r="AA70" s="30"/>
      <c r="AB70" s="217">
        <v>56</v>
      </c>
      <c r="AC70" s="206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  <c r="II70" s="54"/>
      <c r="IJ70" s="54"/>
      <c r="IK70" s="54"/>
    </row>
    <row r="71" spans="1:245" x14ac:dyDescent="0.25">
      <c r="A71" s="69" t="s">
        <v>97</v>
      </c>
      <c r="B71" s="30" t="s">
        <v>102</v>
      </c>
      <c r="C71" s="26">
        <v>0.1</v>
      </c>
      <c r="D71" s="19">
        <v>0.8</v>
      </c>
      <c r="E71" s="164"/>
      <c r="F71" s="164"/>
      <c r="G71" s="164"/>
      <c r="H71" s="164" t="s">
        <v>274</v>
      </c>
      <c r="I71" s="26"/>
      <c r="J71" s="26"/>
      <c r="K71" s="26" t="s">
        <v>106</v>
      </c>
      <c r="L71" s="26"/>
      <c r="M71" s="26"/>
      <c r="N71" s="26" t="s">
        <v>106</v>
      </c>
      <c r="O71" s="26" t="s">
        <v>106</v>
      </c>
      <c r="P71" s="26" t="s">
        <v>106</v>
      </c>
      <c r="Q71" s="65"/>
      <c r="R71" s="61"/>
      <c r="S71" s="65" t="s">
        <v>106</v>
      </c>
      <c r="T71" s="65" t="s">
        <v>158</v>
      </c>
      <c r="U71" s="61"/>
      <c r="V71" s="65"/>
      <c r="W71" s="65"/>
      <c r="X71" s="65"/>
      <c r="Y71" s="65"/>
      <c r="Z71" s="65"/>
      <c r="AA71" s="30"/>
      <c r="AB71" s="219" t="s">
        <v>106</v>
      </c>
      <c r="AC71" s="206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</row>
    <row r="72" spans="1:245" x14ac:dyDescent="0.25">
      <c r="A72" s="69" t="s">
        <v>98</v>
      </c>
      <c r="B72" s="30" t="s">
        <v>102</v>
      </c>
      <c r="C72" s="26">
        <v>2</v>
      </c>
      <c r="D72" s="19"/>
      <c r="E72" s="164"/>
      <c r="F72" s="164"/>
      <c r="G72" s="164"/>
      <c r="H72" s="164">
        <v>0.625</v>
      </c>
      <c r="I72" s="26"/>
      <c r="J72" s="26"/>
      <c r="K72" s="26" t="s">
        <v>106</v>
      </c>
      <c r="L72" s="26"/>
      <c r="M72" s="26"/>
      <c r="N72" s="26" t="s">
        <v>106</v>
      </c>
      <c r="O72" s="26" t="s">
        <v>106</v>
      </c>
      <c r="P72" s="26" t="s">
        <v>106</v>
      </c>
      <c r="Q72" s="61"/>
      <c r="R72" s="61"/>
      <c r="S72" s="65" t="s">
        <v>106</v>
      </c>
      <c r="T72" s="65" t="s">
        <v>159</v>
      </c>
      <c r="U72" s="61"/>
      <c r="V72" s="65"/>
      <c r="W72" s="65"/>
      <c r="X72" s="65"/>
      <c r="Y72" s="65"/>
      <c r="Z72" s="65"/>
      <c r="AA72" s="30"/>
      <c r="AB72" s="207" t="s">
        <v>106</v>
      </c>
      <c r="AC72" s="206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</row>
    <row r="73" spans="1:245" x14ac:dyDescent="0.25">
      <c r="A73" s="69" t="s">
        <v>99</v>
      </c>
      <c r="B73" s="30" t="s">
        <v>102</v>
      </c>
      <c r="C73" s="26">
        <v>2</v>
      </c>
      <c r="D73" s="19"/>
      <c r="E73" s="164"/>
      <c r="F73" s="164"/>
      <c r="G73" s="164"/>
      <c r="H73" s="164"/>
      <c r="I73" s="26"/>
      <c r="J73" s="26"/>
      <c r="K73" s="26" t="s">
        <v>106</v>
      </c>
      <c r="L73" s="26"/>
      <c r="M73" s="26"/>
      <c r="N73" s="26" t="s">
        <v>106</v>
      </c>
      <c r="O73" s="26" t="s">
        <v>106</v>
      </c>
      <c r="P73" s="26" t="s">
        <v>106</v>
      </c>
      <c r="Q73" s="65"/>
      <c r="R73" s="61"/>
      <c r="S73" s="65" t="s">
        <v>106</v>
      </c>
      <c r="T73" s="65" t="s">
        <v>159</v>
      </c>
      <c r="U73" s="65"/>
      <c r="V73" s="65"/>
      <c r="W73" s="65"/>
      <c r="X73" s="65"/>
      <c r="Y73" s="65"/>
      <c r="Z73" s="65"/>
      <c r="AA73" s="30"/>
      <c r="AB73" s="207" t="s">
        <v>106</v>
      </c>
      <c r="AC73" s="206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  <c r="II73" s="54"/>
      <c r="IJ73" s="54"/>
      <c r="IK73" s="54"/>
    </row>
    <row r="74" spans="1:245" x14ac:dyDescent="0.25">
      <c r="A74" s="69" t="s">
        <v>100</v>
      </c>
      <c r="B74" s="30" t="s">
        <v>102</v>
      </c>
      <c r="C74" s="26">
        <v>0.1</v>
      </c>
      <c r="D74" s="19"/>
      <c r="E74" s="164"/>
      <c r="F74" s="164"/>
      <c r="G74" s="164"/>
      <c r="H74" s="164"/>
      <c r="I74" s="26"/>
      <c r="J74" s="26"/>
      <c r="K74" s="26" t="s">
        <v>106</v>
      </c>
      <c r="L74" s="26"/>
      <c r="M74" s="26"/>
      <c r="N74" s="26" t="s">
        <v>106</v>
      </c>
      <c r="O74" s="26" t="s">
        <v>106</v>
      </c>
      <c r="P74" s="26" t="s">
        <v>106</v>
      </c>
      <c r="Q74" s="65"/>
      <c r="R74" s="61"/>
      <c r="S74" s="65" t="s">
        <v>106</v>
      </c>
      <c r="T74" s="65" t="s">
        <v>158</v>
      </c>
      <c r="U74" s="65"/>
      <c r="V74" s="65"/>
      <c r="W74" s="65"/>
      <c r="X74" s="65"/>
      <c r="Y74" s="65"/>
      <c r="Z74" s="65"/>
      <c r="AA74" s="30"/>
      <c r="AB74" s="207" t="s">
        <v>106</v>
      </c>
      <c r="AC74" s="206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</row>
    <row r="75" spans="1:245" x14ac:dyDescent="0.25">
      <c r="A75" s="69" t="s">
        <v>101</v>
      </c>
      <c r="B75" s="30" t="s">
        <v>102</v>
      </c>
      <c r="C75" s="26">
        <v>2</v>
      </c>
      <c r="D75" s="19"/>
      <c r="E75" s="164"/>
      <c r="F75" s="164"/>
      <c r="G75" s="164"/>
      <c r="H75" s="164"/>
      <c r="I75" s="26"/>
      <c r="J75" s="26"/>
      <c r="K75" s="26" t="s">
        <v>106</v>
      </c>
      <c r="L75" s="26"/>
      <c r="M75" s="26"/>
      <c r="N75" s="26" t="s">
        <v>106</v>
      </c>
      <c r="O75" s="26" t="s">
        <v>106</v>
      </c>
      <c r="P75" s="26" t="s">
        <v>106</v>
      </c>
      <c r="Q75" s="65"/>
      <c r="R75" s="61"/>
      <c r="S75" s="65" t="s">
        <v>106</v>
      </c>
      <c r="T75" s="65" t="s">
        <v>159</v>
      </c>
      <c r="U75" s="65"/>
      <c r="V75" s="65"/>
      <c r="W75" s="65"/>
      <c r="X75" s="65"/>
      <c r="Y75" s="65"/>
      <c r="Z75" s="65"/>
      <c r="AA75" s="30"/>
      <c r="AB75" s="207" t="s">
        <v>106</v>
      </c>
      <c r="AC75" s="206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</row>
    <row r="76" spans="1:245" x14ac:dyDescent="0.25">
      <c r="A76" s="17" t="s">
        <v>52</v>
      </c>
      <c r="B76" s="30" t="s">
        <v>102</v>
      </c>
      <c r="C76" s="26">
        <v>5</v>
      </c>
      <c r="D76" s="19">
        <v>30</v>
      </c>
      <c r="E76" s="164"/>
      <c r="F76" s="164"/>
      <c r="G76" s="164">
        <v>18.03</v>
      </c>
      <c r="H76" s="164">
        <v>5.05</v>
      </c>
      <c r="I76" s="26"/>
      <c r="J76" s="26"/>
      <c r="K76" s="26">
        <v>19</v>
      </c>
      <c r="L76" s="26"/>
      <c r="M76" s="26"/>
      <c r="N76" s="26">
        <v>8</v>
      </c>
      <c r="O76" s="26" t="s">
        <v>106</v>
      </c>
      <c r="P76" s="26">
        <v>9</v>
      </c>
      <c r="Q76" s="127">
        <v>365</v>
      </c>
      <c r="R76" s="127">
        <v>162</v>
      </c>
      <c r="S76" s="61">
        <v>7</v>
      </c>
      <c r="T76" s="61" t="s">
        <v>155</v>
      </c>
      <c r="U76" s="76" t="s">
        <v>106</v>
      </c>
      <c r="V76" s="61"/>
      <c r="W76" s="61"/>
      <c r="X76" s="61"/>
      <c r="Y76" s="61"/>
      <c r="Z76" s="61"/>
      <c r="AA76" s="198">
        <v>5</v>
      </c>
      <c r="AB76" s="207" t="s">
        <v>106</v>
      </c>
      <c r="AC76" s="203" t="s">
        <v>106</v>
      </c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  <c r="II76" s="54"/>
      <c r="IJ76" s="54"/>
      <c r="IK76" s="54"/>
    </row>
    <row r="77" spans="1:245" x14ac:dyDescent="0.25">
      <c r="A77" s="22" t="s">
        <v>57</v>
      </c>
      <c r="B77" s="21"/>
      <c r="C77" s="29"/>
      <c r="D77" s="23"/>
      <c r="E77" s="168"/>
      <c r="F77" s="168"/>
      <c r="G77" s="168"/>
      <c r="H77" s="168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</row>
    <row r="78" spans="1:245" s="41" customFormat="1" x14ac:dyDescent="0.25">
      <c r="A78" s="8" t="s">
        <v>103</v>
      </c>
      <c r="B78" s="10" t="s">
        <v>105</v>
      </c>
      <c r="C78" s="39">
        <v>2</v>
      </c>
      <c r="D78" s="24" t="s">
        <v>163</v>
      </c>
      <c r="E78" s="169"/>
      <c r="F78" s="169"/>
      <c r="G78" s="169"/>
      <c r="H78" s="169"/>
      <c r="I78" s="61"/>
      <c r="J78" s="61" t="s">
        <v>121</v>
      </c>
      <c r="K78" s="61"/>
      <c r="L78" s="61"/>
      <c r="M78" s="61"/>
      <c r="N78" s="61"/>
      <c r="O78" s="61"/>
      <c r="P78" s="61"/>
      <c r="Q78" s="61"/>
      <c r="R78" s="39"/>
      <c r="S78" s="39">
        <v>12</v>
      </c>
      <c r="T78" s="39" t="s">
        <v>153</v>
      </c>
      <c r="U78" s="39" t="s">
        <v>106</v>
      </c>
      <c r="V78" s="39"/>
      <c r="W78" s="39"/>
      <c r="X78" s="156">
        <v>2599</v>
      </c>
      <c r="Y78" s="156">
        <v>46</v>
      </c>
      <c r="Z78" s="156">
        <v>62</v>
      </c>
      <c r="AA78" s="204">
        <v>19</v>
      </c>
      <c r="AB78" s="204">
        <v>6</v>
      </c>
      <c r="AC78" s="208">
        <v>44</v>
      </c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</row>
    <row r="79" spans="1:245" s="41" customFormat="1" x14ac:dyDescent="0.25">
      <c r="A79" s="8" t="s">
        <v>104</v>
      </c>
      <c r="B79" s="10" t="s">
        <v>105</v>
      </c>
      <c r="C79" s="39">
        <v>2</v>
      </c>
      <c r="D79" s="24" t="s">
        <v>163</v>
      </c>
      <c r="E79" s="169"/>
      <c r="F79" s="169"/>
      <c r="G79" s="169"/>
      <c r="H79" s="169"/>
      <c r="I79" s="61"/>
      <c r="J79" s="61"/>
      <c r="K79" s="61"/>
      <c r="L79" s="61"/>
      <c r="M79" s="61"/>
      <c r="N79" s="61"/>
      <c r="O79" s="61"/>
      <c r="P79" s="61"/>
      <c r="Q79" s="39"/>
      <c r="R79" s="39"/>
      <c r="S79" s="39">
        <v>15</v>
      </c>
      <c r="T79" s="39"/>
      <c r="U79" s="39">
        <v>2</v>
      </c>
      <c r="V79" s="39"/>
      <c r="W79" s="39"/>
      <c r="X79" s="39"/>
      <c r="Y79" s="39"/>
      <c r="Z79" s="39"/>
      <c r="AA79" s="204">
        <v>11</v>
      </c>
      <c r="AB79" s="204">
        <v>20</v>
      </c>
      <c r="AC79" s="208">
        <v>118</v>
      </c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</row>
    <row r="80" spans="1:245" s="41" customFormat="1" x14ac:dyDescent="0.25">
      <c r="A80" s="8" t="s">
        <v>107</v>
      </c>
      <c r="B80" s="10" t="s">
        <v>105</v>
      </c>
      <c r="C80" s="39"/>
      <c r="D80" s="24"/>
      <c r="E80" s="169"/>
      <c r="F80" s="169"/>
      <c r="G80" s="169"/>
      <c r="H80" s="16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>
        <v>1034</v>
      </c>
      <c r="T80" s="39">
        <v>134</v>
      </c>
      <c r="U80" s="189">
        <v>128</v>
      </c>
      <c r="V80" s="39"/>
      <c r="W80" s="39"/>
      <c r="X80" s="157" t="s">
        <v>270</v>
      </c>
      <c r="Y80" s="157" t="s">
        <v>270</v>
      </c>
      <c r="Z80" s="157" t="s">
        <v>270</v>
      </c>
      <c r="AA80" s="204">
        <v>727</v>
      </c>
      <c r="AB80" s="216"/>
      <c r="AC80" s="205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</row>
    <row r="81" spans="1:245" s="41" customFormat="1" x14ac:dyDescent="0.25">
      <c r="A81" s="8" t="s">
        <v>108</v>
      </c>
      <c r="B81" s="10" t="s">
        <v>105</v>
      </c>
      <c r="C81" s="39"/>
      <c r="D81" s="24"/>
      <c r="E81" s="169"/>
      <c r="F81" s="169"/>
      <c r="G81" s="169"/>
      <c r="H81" s="16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>
        <v>1373</v>
      </c>
      <c r="T81" s="39"/>
      <c r="U81" s="189">
        <v>2</v>
      </c>
      <c r="V81" s="39"/>
      <c r="W81" s="39"/>
      <c r="X81" s="39"/>
      <c r="Y81" s="39"/>
      <c r="Z81" s="39"/>
      <c r="AA81" s="204">
        <v>866</v>
      </c>
      <c r="AB81" s="216"/>
      <c r="AC81" s="205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</row>
    <row r="82" spans="1:245" ht="15" customHeight="1" x14ac:dyDescent="0.25">
      <c r="A82" s="17" t="s">
        <v>58</v>
      </c>
      <c r="B82" s="18" t="s">
        <v>75</v>
      </c>
      <c r="C82" s="26">
        <v>2</v>
      </c>
      <c r="D82" s="19" t="s">
        <v>163</v>
      </c>
      <c r="E82" s="164"/>
      <c r="F82" s="164"/>
      <c r="G82" s="164"/>
      <c r="H82" s="164"/>
      <c r="I82" s="26">
        <v>21</v>
      </c>
      <c r="J82" s="26">
        <v>2</v>
      </c>
      <c r="K82" s="26">
        <v>9</v>
      </c>
      <c r="L82" s="26">
        <v>98</v>
      </c>
      <c r="M82" s="26">
        <v>6</v>
      </c>
      <c r="N82" s="26">
        <v>14</v>
      </c>
      <c r="O82" s="50">
        <v>570</v>
      </c>
      <c r="P82" s="26">
        <v>31</v>
      </c>
      <c r="Q82" s="26">
        <v>44</v>
      </c>
      <c r="R82" s="26">
        <v>4</v>
      </c>
      <c r="S82" s="26">
        <v>26</v>
      </c>
      <c r="T82" s="26" t="s">
        <v>153</v>
      </c>
      <c r="U82" s="188" t="s">
        <v>122</v>
      </c>
      <c r="V82" s="26"/>
      <c r="W82" s="26"/>
      <c r="X82" s="157" t="s">
        <v>269</v>
      </c>
      <c r="Y82" s="156">
        <v>106</v>
      </c>
      <c r="Z82" s="158">
        <v>234</v>
      </c>
      <c r="AA82" s="108"/>
      <c r="AB82" s="104"/>
      <c r="AC82" s="220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54"/>
      <c r="IK82" s="54"/>
    </row>
    <row r="83" spans="1:245" x14ac:dyDescent="0.25">
      <c r="A83" s="17" t="s">
        <v>59</v>
      </c>
      <c r="B83" s="18" t="s">
        <v>75</v>
      </c>
      <c r="C83" s="26">
        <v>2</v>
      </c>
      <c r="D83" s="19" t="s">
        <v>163</v>
      </c>
      <c r="E83" s="164"/>
      <c r="F83" s="164"/>
      <c r="G83" s="164"/>
      <c r="H83" s="164"/>
      <c r="I83" s="26"/>
      <c r="J83" s="26"/>
      <c r="K83" s="26">
        <v>21</v>
      </c>
      <c r="L83" s="128">
        <v>300</v>
      </c>
      <c r="M83" s="26">
        <v>100</v>
      </c>
      <c r="N83" s="26">
        <v>22</v>
      </c>
      <c r="O83" s="50">
        <v>3700</v>
      </c>
      <c r="P83" s="26">
        <v>100</v>
      </c>
      <c r="Q83" s="26">
        <v>58</v>
      </c>
      <c r="R83" s="26">
        <v>18</v>
      </c>
      <c r="S83" s="26">
        <v>22</v>
      </c>
      <c r="T83" s="26"/>
      <c r="U83" s="188" t="s">
        <v>122</v>
      </c>
      <c r="V83" s="26"/>
      <c r="W83" s="26"/>
      <c r="X83" s="26"/>
      <c r="Y83" s="26"/>
      <c r="Z83" s="26"/>
      <c r="AA83" s="108"/>
      <c r="AB83" s="30"/>
      <c r="AC83" s="220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</row>
    <row r="84" spans="1:245" x14ac:dyDescent="0.25">
      <c r="A84" s="10" t="s">
        <v>60</v>
      </c>
      <c r="B84" s="10" t="s">
        <v>74</v>
      </c>
      <c r="C84" s="39">
        <v>0.05</v>
      </c>
      <c r="D84" s="24"/>
      <c r="E84" s="169"/>
      <c r="F84" s="169">
        <v>16.11</v>
      </c>
      <c r="G84" s="169">
        <v>2.3199999999999998</v>
      </c>
      <c r="H84" s="169"/>
      <c r="I84" s="28">
        <v>3.66</v>
      </c>
      <c r="J84" s="28">
        <v>2.9</v>
      </c>
      <c r="K84" s="28">
        <v>0.72</v>
      </c>
      <c r="L84" s="28">
        <v>3.21</v>
      </c>
      <c r="M84" s="28">
        <v>5.3</v>
      </c>
      <c r="N84" s="28">
        <v>17.96</v>
      </c>
      <c r="O84" s="28">
        <v>14.08</v>
      </c>
      <c r="P84" s="28">
        <v>3.16</v>
      </c>
      <c r="Q84" s="61">
        <v>1.67</v>
      </c>
      <c r="R84" s="70">
        <v>2.68</v>
      </c>
      <c r="S84" s="70">
        <v>3.69</v>
      </c>
      <c r="T84" s="70">
        <v>3.44</v>
      </c>
      <c r="U84" s="70">
        <v>3.54</v>
      </c>
      <c r="V84" s="190">
        <v>12.1</v>
      </c>
      <c r="W84" s="190">
        <v>1.1000000000000001</v>
      </c>
      <c r="X84" s="70"/>
      <c r="Y84" s="70"/>
      <c r="Z84" s="70"/>
      <c r="AA84" s="200">
        <v>4.0599999999999996</v>
      </c>
      <c r="AB84" s="200">
        <v>3.6</v>
      </c>
      <c r="AC84" s="211">
        <v>1.36</v>
      </c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  <c r="HU84" s="54"/>
      <c r="HV84" s="54"/>
      <c r="HW84" s="54"/>
      <c r="HX84" s="54"/>
      <c r="HY84" s="54"/>
      <c r="HZ84" s="54"/>
      <c r="IA84" s="54"/>
      <c r="IB84" s="54"/>
      <c r="IC84" s="54"/>
      <c r="ID84" s="54"/>
      <c r="IE84" s="54"/>
      <c r="IF84" s="54"/>
      <c r="IG84" s="54"/>
      <c r="IH84" s="54"/>
      <c r="II84" s="54"/>
      <c r="IJ84" s="54"/>
      <c r="IK84" s="54"/>
    </row>
    <row r="85" spans="1:245" x14ac:dyDescent="0.25">
      <c r="A85" s="8" t="s">
        <v>76</v>
      </c>
      <c r="B85" s="10" t="s">
        <v>74</v>
      </c>
      <c r="C85" s="39">
        <v>0.05</v>
      </c>
      <c r="D85" s="24"/>
      <c r="E85" s="169"/>
      <c r="F85" s="169">
        <v>16.11</v>
      </c>
      <c r="G85" s="169">
        <v>2.3199999999999998</v>
      </c>
      <c r="H85" s="169"/>
      <c r="I85" s="28">
        <v>3.84</v>
      </c>
      <c r="J85" s="28">
        <v>2.8</v>
      </c>
      <c r="K85" s="28">
        <v>0.72</v>
      </c>
      <c r="L85" s="28">
        <v>3.11</v>
      </c>
      <c r="M85" s="28">
        <v>6.08</v>
      </c>
      <c r="N85" s="28">
        <v>18.059999999999999</v>
      </c>
      <c r="O85" s="28">
        <v>15.95</v>
      </c>
      <c r="P85" s="28">
        <v>3.42</v>
      </c>
      <c r="Q85" s="61">
        <v>1.66</v>
      </c>
      <c r="R85" s="71">
        <v>2.31</v>
      </c>
      <c r="S85" s="71">
        <v>4.04</v>
      </c>
      <c r="T85" s="71">
        <v>3.37</v>
      </c>
      <c r="U85" s="71">
        <v>3.42</v>
      </c>
      <c r="V85" s="190">
        <v>11.3</v>
      </c>
      <c r="W85" s="190">
        <v>1.1000000000000001</v>
      </c>
      <c r="X85" s="71"/>
      <c r="Y85" s="71"/>
      <c r="Z85" s="71"/>
      <c r="AA85" s="200">
        <v>3.8</v>
      </c>
      <c r="AB85" s="200">
        <v>3.44</v>
      </c>
      <c r="AC85" s="211">
        <v>1.21</v>
      </c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  <c r="HU85" s="54"/>
      <c r="HV85" s="54"/>
      <c r="HW85" s="54"/>
      <c r="HX85" s="54"/>
      <c r="HY85" s="54"/>
      <c r="HZ85" s="54"/>
      <c r="IA85" s="54"/>
      <c r="IB85" s="54"/>
      <c r="IC85" s="54"/>
      <c r="ID85" s="54"/>
      <c r="IE85" s="54"/>
      <c r="IF85" s="54"/>
      <c r="IG85" s="54"/>
      <c r="IH85" s="54"/>
      <c r="II85" s="54"/>
      <c r="IJ85" s="54"/>
      <c r="IK85" s="54"/>
    </row>
    <row r="86" spans="1:245" x14ac:dyDescent="0.25">
      <c r="A86" s="43"/>
      <c r="B86" s="43"/>
      <c r="C86" s="44"/>
      <c r="D86" s="44"/>
      <c r="E86" s="44"/>
      <c r="F86" s="44"/>
      <c r="G86" s="44"/>
      <c r="H86" s="44"/>
      <c r="I86" s="54"/>
      <c r="J86" s="54"/>
      <c r="K86" s="54"/>
      <c r="L86" s="54"/>
      <c r="M86" s="54"/>
      <c r="N86" s="54"/>
      <c r="O86" s="54"/>
      <c r="P86" s="54"/>
      <c r="Q86" s="54"/>
      <c r="R86" s="72"/>
      <c r="S86" s="72"/>
      <c r="T86" s="54"/>
      <c r="U86" s="54"/>
      <c r="V86" s="54"/>
      <c r="W86" s="54"/>
      <c r="X86" s="54"/>
      <c r="Y86" s="54"/>
      <c r="Z86" s="1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  <c r="GM86" s="54"/>
      <c r="GN86" s="54"/>
      <c r="GO86" s="54"/>
      <c r="GP86" s="54"/>
      <c r="GQ86" s="54"/>
      <c r="GR86" s="54"/>
      <c r="GS86" s="54"/>
      <c r="GT86" s="54"/>
      <c r="GU86" s="54"/>
      <c r="GV86" s="54"/>
      <c r="GW86" s="54"/>
      <c r="GX86" s="54"/>
      <c r="GY86" s="54"/>
      <c r="GZ86" s="54"/>
      <c r="HA86" s="54"/>
      <c r="HB86" s="54"/>
      <c r="HC86" s="54"/>
      <c r="HD86" s="54"/>
      <c r="HE86" s="54"/>
      <c r="HF86" s="54"/>
      <c r="HG86" s="54"/>
      <c r="HH86" s="54"/>
      <c r="HI86" s="54"/>
      <c r="HJ86" s="54"/>
      <c r="HK86" s="54"/>
      <c r="HL86" s="54"/>
      <c r="HM86" s="54"/>
      <c r="HN86" s="54"/>
      <c r="HO86" s="54"/>
      <c r="HP86" s="54"/>
      <c r="HQ86" s="54"/>
      <c r="HR86" s="54"/>
      <c r="HS86" s="54"/>
      <c r="HT86" s="54"/>
      <c r="HU86" s="54"/>
      <c r="HV86" s="54"/>
      <c r="HW86" s="54"/>
      <c r="HX86" s="54"/>
      <c r="HY86" s="54"/>
      <c r="HZ86" s="54"/>
      <c r="IA86" s="54"/>
      <c r="IB86" s="54"/>
      <c r="IC86" s="54"/>
      <c r="ID86" s="54"/>
      <c r="IE86" s="54"/>
      <c r="IF86" s="54"/>
      <c r="IG86" s="54"/>
      <c r="IH86" s="54"/>
      <c r="II86" s="54"/>
      <c r="IJ86" s="54"/>
      <c r="IK86" s="54"/>
    </row>
    <row r="87" spans="1:245" ht="15.75" thickBot="1" x14ac:dyDescent="0.3">
      <c r="B87" s="25"/>
      <c r="C87" s="35"/>
      <c r="D87" s="25"/>
      <c r="E87" s="2"/>
      <c r="F87" s="2"/>
      <c r="G87" s="2"/>
      <c r="H87" s="2"/>
      <c r="S87" s="125"/>
      <c r="AB87" s="54"/>
      <c r="AC87" s="54"/>
    </row>
    <row r="88" spans="1:245" ht="15.75" thickTop="1" x14ac:dyDescent="0.25">
      <c r="A88" s="259" t="s">
        <v>61</v>
      </c>
      <c r="B88" s="259"/>
      <c r="C88" s="259"/>
      <c r="D88" s="259"/>
      <c r="E88" s="170"/>
      <c r="F88" s="170"/>
      <c r="G88" s="170"/>
      <c r="H88" s="170"/>
      <c r="AC88" s="54"/>
    </row>
    <row r="89" spans="1:245" x14ac:dyDescent="0.25">
      <c r="A89" s="107" t="s">
        <v>79</v>
      </c>
      <c r="B89" s="109" t="s">
        <v>115</v>
      </c>
      <c r="C89" s="109"/>
      <c r="D89" s="109"/>
      <c r="E89" s="109"/>
      <c r="F89" s="109"/>
      <c r="G89" s="109"/>
    </row>
    <row r="90" spans="1:245" x14ac:dyDescent="0.25">
      <c r="A90" s="109" t="s">
        <v>69</v>
      </c>
      <c r="B90" s="109" t="s">
        <v>116</v>
      </c>
      <c r="C90" s="109"/>
      <c r="D90" s="109"/>
      <c r="E90" s="109"/>
      <c r="F90" s="109"/>
      <c r="G90" s="109"/>
    </row>
    <row r="91" spans="1:245" x14ac:dyDescent="0.25">
      <c r="A91" s="109" t="s">
        <v>62</v>
      </c>
      <c r="B91" s="109" t="s">
        <v>66</v>
      </c>
      <c r="C91" s="109"/>
      <c r="D91" s="109"/>
      <c r="E91" s="109"/>
      <c r="F91" s="109"/>
      <c r="G91" s="109"/>
    </row>
    <row r="92" spans="1:245" x14ac:dyDescent="0.25">
      <c r="A92" s="109" t="s">
        <v>63</v>
      </c>
      <c r="B92" s="261" t="s">
        <v>117</v>
      </c>
      <c r="C92" s="262"/>
      <c r="D92" s="262"/>
      <c r="E92" s="262"/>
      <c r="F92" s="262"/>
      <c r="G92" s="263"/>
    </row>
    <row r="93" spans="1:245" x14ac:dyDescent="0.25">
      <c r="A93" s="109" t="s">
        <v>78</v>
      </c>
      <c r="B93" s="264" t="s">
        <v>118</v>
      </c>
      <c r="C93" s="265"/>
      <c r="D93" s="265"/>
      <c r="E93" s="265"/>
      <c r="F93" s="265"/>
      <c r="G93" s="266"/>
    </row>
    <row r="94" spans="1:245" x14ac:dyDescent="0.25">
      <c r="A94" s="109" t="s">
        <v>113</v>
      </c>
      <c r="B94" s="267" t="s">
        <v>119</v>
      </c>
      <c r="C94" s="268"/>
      <c r="D94" s="268"/>
      <c r="E94" s="268"/>
      <c r="F94" s="268"/>
      <c r="G94" s="269"/>
    </row>
    <row r="95" spans="1:245" x14ac:dyDescent="0.25">
      <c r="A95" s="109" t="s">
        <v>64</v>
      </c>
      <c r="B95" s="271" t="s">
        <v>114</v>
      </c>
      <c r="C95" s="272"/>
      <c r="D95" s="272"/>
      <c r="E95" s="272"/>
      <c r="F95" s="272"/>
      <c r="G95" s="273"/>
    </row>
    <row r="96" spans="1:245" x14ac:dyDescent="0.25">
      <c r="A96" s="109" t="s">
        <v>77</v>
      </c>
      <c r="B96" s="270" t="s">
        <v>283</v>
      </c>
      <c r="C96" s="270"/>
      <c r="D96" s="270"/>
      <c r="E96" s="270"/>
      <c r="F96" s="270"/>
      <c r="G96" s="270"/>
    </row>
    <row r="97" spans="1:8" x14ac:dyDescent="0.25">
      <c r="A97" s="109" t="s">
        <v>65</v>
      </c>
    </row>
    <row r="98" spans="1:8" x14ac:dyDescent="0.25">
      <c r="A98" s="109" t="s">
        <v>68</v>
      </c>
    </row>
    <row r="99" spans="1:8" x14ac:dyDescent="0.25">
      <c r="A99" s="108"/>
    </row>
    <row r="100" spans="1:8" x14ac:dyDescent="0.25">
      <c r="A100" s="121"/>
    </row>
    <row r="101" spans="1:8" x14ac:dyDescent="0.25">
      <c r="A101" s="122" t="s">
        <v>169</v>
      </c>
      <c r="B101" s="129"/>
      <c r="C101" s="123"/>
      <c r="D101" s="124"/>
      <c r="E101" s="2"/>
      <c r="F101" s="2"/>
      <c r="G101" s="2"/>
      <c r="H101" s="2"/>
    </row>
    <row r="102" spans="1:8" x14ac:dyDescent="0.25">
      <c r="A102" s="110"/>
      <c r="B102" s="111"/>
      <c r="C102" s="112"/>
      <c r="D102" s="113"/>
      <c r="E102" s="2"/>
      <c r="F102" s="2"/>
      <c r="G102" s="2"/>
      <c r="H102" s="2"/>
    </row>
    <row r="103" spans="1:8" x14ac:dyDescent="0.25">
      <c r="A103" s="110" t="s">
        <v>167</v>
      </c>
      <c r="B103" s="111"/>
      <c r="C103" s="112"/>
      <c r="D103" s="113"/>
      <c r="E103" s="2"/>
      <c r="F103" s="2"/>
      <c r="G103" s="2"/>
      <c r="H103" s="2"/>
    </row>
    <row r="104" spans="1:8" x14ac:dyDescent="0.25">
      <c r="A104" s="114"/>
      <c r="B104" s="115"/>
      <c r="C104" s="2"/>
      <c r="D104" s="242"/>
      <c r="E104" s="114" t="s">
        <v>171</v>
      </c>
      <c r="F104" s="2"/>
      <c r="G104" s="2"/>
      <c r="H104" s="2"/>
    </row>
    <row r="105" spans="1:8" x14ac:dyDescent="0.25">
      <c r="A105" s="114"/>
      <c r="B105" s="2"/>
      <c r="C105" s="2"/>
      <c r="D105" s="116"/>
      <c r="E105" s="2"/>
      <c r="F105" s="2"/>
      <c r="G105" s="2"/>
      <c r="H105" s="2"/>
    </row>
    <row r="106" spans="1:8" x14ac:dyDescent="0.25">
      <c r="A106" s="114"/>
      <c r="B106" s="2"/>
      <c r="C106" s="2"/>
      <c r="D106" s="116"/>
      <c r="E106" s="2"/>
      <c r="F106" s="2"/>
      <c r="G106" s="2"/>
      <c r="H106" s="2"/>
    </row>
    <row r="107" spans="1:8" x14ac:dyDescent="0.25">
      <c r="A107" s="114"/>
      <c r="B107" s="2"/>
      <c r="C107" s="2"/>
      <c r="D107" s="116"/>
      <c r="E107" s="2"/>
      <c r="F107" s="2"/>
      <c r="G107" s="2"/>
      <c r="H107" s="2"/>
    </row>
    <row r="108" spans="1:8" x14ac:dyDescent="0.25">
      <c r="A108" s="117"/>
      <c r="B108" s="118"/>
      <c r="C108" s="118"/>
      <c r="D108" s="119"/>
      <c r="E108" s="2"/>
      <c r="F108" s="2"/>
      <c r="G108" s="2"/>
      <c r="H108" s="2"/>
    </row>
    <row r="109" spans="1:8" x14ac:dyDescent="0.25">
      <c r="A109" s="114"/>
      <c r="B109" s="2"/>
      <c r="C109" s="2"/>
      <c r="D109" s="116"/>
      <c r="E109" s="2"/>
      <c r="F109" s="2"/>
      <c r="G109" s="2"/>
      <c r="H109" s="2"/>
    </row>
    <row r="110" spans="1:8" x14ac:dyDescent="0.25">
      <c r="A110" s="120" t="s">
        <v>168</v>
      </c>
      <c r="B110" s="112"/>
      <c r="C110" s="112"/>
      <c r="D110" s="113"/>
      <c r="E110" s="2"/>
      <c r="F110" s="2"/>
      <c r="G110" s="2"/>
      <c r="H110" s="2"/>
    </row>
    <row r="111" spans="1:8" x14ac:dyDescent="0.25">
      <c r="A111" s="114"/>
      <c r="B111" s="2"/>
      <c r="C111" s="2"/>
      <c r="D111" s="116"/>
      <c r="E111" s="2"/>
      <c r="F111" s="2"/>
      <c r="G111" s="2"/>
      <c r="H111" s="2"/>
    </row>
    <row r="112" spans="1:8" x14ac:dyDescent="0.25">
      <c r="A112" s="114"/>
      <c r="B112" s="2"/>
      <c r="C112" s="2"/>
      <c r="D112" s="116"/>
      <c r="E112" s="2"/>
      <c r="F112" s="2"/>
      <c r="G112" s="2"/>
      <c r="H112" s="2"/>
    </row>
    <row r="113" spans="1:8" x14ac:dyDescent="0.25">
      <c r="A113" s="114"/>
      <c r="B113" s="2"/>
      <c r="C113" s="2"/>
      <c r="D113" s="116"/>
      <c r="E113" s="2"/>
      <c r="F113" s="2"/>
      <c r="G113" s="2"/>
      <c r="H113" s="2"/>
    </row>
    <row r="114" spans="1:8" x14ac:dyDescent="0.25">
      <c r="A114" s="114"/>
      <c r="B114" s="2"/>
      <c r="C114" s="2"/>
      <c r="D114" s="116"/>
      <c r="E114" s="2"/>
      <c r="F114" s="2"/>
      <c r="G114" s="2"/>
      <c r="H114" s="2"/>
    </row>
    <row r="115" spans="1:8" x14ac:dyDescent="0.25">
      <c r="A115" s="117"/>
      <c r="B115" s="118"/>
      <c r="C115" s="118"/>
      <c r="D115" s="119"/>
      <c r="E115" s="2"/>
      <c r="F115" s="2"/>
      <c r="G115" s="2"/>
      <c r="H115" s="2"/>
    </row>
    <row r="116" spans="1:8" x14ac:dyDescent="0.25">
      <c r="D116" s="124"/>
      <c r="E116" s="2"/>
      <c r="F116" s="2"/>
      <c r="G116" s="2"/>
      <c r="H116" s="2"/>
    </row>
    <row r="117" spans="1:8" x14ac:dyDescent="0.25">
      <c r="A117" s="110" t="s">
        <v>170</v>
      </c>
      <c r="B117" s="112"/>
      <c r="C117" s="112"/>
      <c r="D117" s="113"/>
      <c r="E117" s="2"/>
      <c r="F117" s="2"/>
      <c r="G117" s="2"/>
      <c r="H117" s="2"/>
    </row>
    <row r="118" spans="1:8" x14ac:dyDescent="0.25">
      <c r="A118" s="114"/>
      <c r="B118" s="2"/>
      <c r="C118" s="2"/>
      <c r="D118" s="116"/>
      <c r="E118" s="2"/>
      <c r="F118" s="2"/>
      <c r="G118" s="2"/>
      <c r="H118" s="2"/>
    </row>
    <row r="119" spans="1:8" x14ac:dyDescent="0.25">
      <c r="A119" s="114"/>
      <c r="B119" s="2"/>
      <c r="C119" s="2"/>
      <c r="D119" s="116"/>
      <c r="E119" s="2"/>
      <c r="F119" s="2"/>
      <c r="G119" s="2"/>
      <c r="H119" s="2"/>
    </row>
    <row r="120" spans="1:8" x14ac:dyDescent="0.25">
      <c r="A120" s="114"/>
      <c r="B120" s="2"/>
      <c r="C120" s="2"/>
      <c r="D120" s="116"/>
      <c r="E120" s="2"/>
      <c r="F120" s="2"/>
      <c r="G120" s="2"/>
      <c r="H120" s="2"/>
    </row>
    <row r="121" spans="1:8" x14ac:dyDescent="0.25">
      <c r="A121" s="114"/>
      <c r="B121" s="2"/>
      <c r="C121" s="2"/>
      <c r="D121" s="116"/>
      <c r="E121" s="2"/>
      <c r="F121" s="2"/>
      <c r="G121" s="2"/>
      <c r="H121" s="2"/>
    </row>
    <row r="122" spans="1:8" x14ac:dyDescent="0.25">
      <c r="A122" s="117"/>
      <c r="B122" s="118"/>
      <c r="C122" s="118"/>
      <c r="D122" s="119"/>
      <c r="E122" s="2"/>
      <c r="F122" s="2"/>
      <c r="G122" s="2"/>
      <c r="H122" s="2"/>
    </row>
    <row r="123" spans="1:8" x14ac:dyDescent="0.25">
      <c r="D123" s="124"/>
      <c r="E123" s="2"/>
      <c r="F123" s="2"/>
      <c r="G123" s="2"/>
      <c r="H123" s="2"/>
    </row>
    <row r="124" spans="1:8" x14ac:dyDescent="0.25">
      <c r="A124" s="122" t="s">
        <v>174</v>
      </c>
      <c r="B124" s="123"/>
      <c r="C124" s="123"/>
      <c r="D124" s="124"/>
      <c r="E124" s="2"/>
      <c r="F124" s="2"/>
      <c r="G124" s="2"/>
      <c r="H124" s="2"/>
    </row>
    <row r="125" spans="1:8" x14ac:dyDescent="0.25">
      <c r="A125" s="243" t="s">
        <v>281</v>
      </c>
      <c r="B125" s="260" t="s">
        <v>282</v>
      </c>
      <c r="C125" s="260"/>
      <c r="D125" s="260"/>
    </row>
  </sheetData>
  <sheetProtection sheet="1" objects="1" scenarios="1"/>
  <mergeCells count="7">
    <mergeCell ref="A88:D88"/>
    <mergeCell ref="B125:D125"/>
    <mergeCell ref="B92:G92"/>
    <mergeCell ref="B93:G93"/>
    <mergeCell ref="B94:G94"/>
    <mergeCell ref="B96:G96"/>
    <mergeCell ref="B95:G95"/>
  </mergeCells>
  <phoneticPr fontId="10" type="noConversion"/>
  <pageMargins left="0.12" right="0.2" top="0.25" bottom="0.25" header="0.25" footer="0.25"/>
  <pageSetup scale="27" orientation="landscape" horizontalDpi="4294967294" r:id="rId1"/>
  <headerFooter>
    <oddHeader>&amp;C&amp;"-,Bold"&amp;12HRM Water Quality Monitoring Program Results - Fall 2009</oddHeader>
    <oddFooter>&amp;CPage &amp;P of &amp;N</oddFooter>
  </headerFooter>
  <rowBreaks count="1" manualBreakCount="1">
    <brk id="126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W45"/>
  <sheetViews>
    <sheetView view="pageBreakPreview" zoomScale="60" zoomScaleNormal="100" workbookViewId="0">
      <selection activeCell="A51" sqref="A51"/>
    </sheetView>
  </sheetViews>
  <sheetFormatPr defaultRowHeight="15" x14ac:dyDescent="0.25"/>
  <cols>
    <col min="1" max="1" width="34" customWidth="1"/>
    <col min="2" max="4" width="15" customWidth="1"/>
    <col min="5" max="20" width="18.140625" customWidth="1"/>
    <col min="21" max="21" width="17.7109375" customWidth="1"/>
    <col min="22" max="22" width="18" customWidth="1"/>
    <col min="23" max="23" width="19.42578125" customWidth="1"/>
  </cols>
  <sheetData>
    <row r="42" spans="1:23" ht="39.75" x14ac:dyDescent="0.3">
      <c r="A42" s="4"/>
      <c r="B42" s="5" t="s">
        <v>1</v>
      </c>
      <c r="C42" s="5" t="s">
        <v>2</v>
      </c>
      <c r="D42" s="42" t="s">
        <v>3</v>
      </c>
      <c r="E42" s="159" t="s">
        <v>272</v>
      </c>
      <c r="F42" s="159" t="s">
        <v>275</v>
      </c>
      <c r="G42" s="45" t="s">
        <v>4</v>
      </c>
      <c r="H42" s="45" t="s">
        <v>4</v>
      </c>
      <c r="I42" s="45" t="s">
        <v>4</v>
      </c>
      <c r="J42" s="45" t="s">
        <v>4</v>
      </c>
      <c r="K42" s="45" t="s">
        <v>4</v>
      </c>
      <c r="L42" s="36" t="s">
        <v>4</v>
      </c>
      <c r="M42" s="45" t="s">
        <v>4</v>
      </c>
      <c r="N42" s="45" t="s">
        <v>4</v>
      </c>
      <c r="O42" s="36" t="s">
        <v>4</v>
      </c>
      <c r="P42" s="36" t="s">
        <v>4</v>
      </c>
      <c r="Q42" s="36" t="s">
        <v>4</v>
      </c>
      <c r="R42" s="103" t="s">
        <v>263</v>
      </c>
      <c r="S42" s="36" t="s">
        <v>4</v>
      </c>
      <c r="T42" s="103" t="s">
        <v>264</v>
      </c>
      <c r="U42" s="36" t="s">
        <v>4</v>
      </c>
      <c r="V42" s="36" t="s">
        <v>4</v>
      </c>
      <c r="W42" s="36" t="s">
        <v>4</v>
      </c>
    </row>
    <row r="43" spans="1:23" ht="26.25" x14ac:dyDescent="0.25">
      <c r="A43" s="8" t="s">
        <v>7</v>
      </c>
      <c r="B43" s="9" t="s">
        <v>72</v>
      </c>
      <c r="C43" s="10"/>
      <c r="D43" s="11"/>
      <c r="E43" s="49">
        <v>33298</v>
      </c>
      <c r="F43" s="49">
        <v>36586</v>
      </c>
      <c r="G43" s="49">
        <v>38852.651388888888</v>
      </c>
      <c r="H43" s="49" t="s">
        <v>123</v>
      </c>
      <c r="I43" s="49">
        <v>39210.4375</v>
      </c>
      <c r="J43" s="49">
        <v>39308.4375</v>
      </c>
      <c r="K43" s="49">
        <v>39387.51666666667</v>
      </c>
      <c r="L43" s="37">
        <v>39574.425000000003</v>
      </c>
      <c r="M43" s="49">
        <v>39673.486111111109</v>
      </c>
      <c r="N43" s="37">
        <v>39741.517361111109</v>
      </c>
      <c r="O43" s="37">
        <v>39965.381944444445</v>
      </c>
      <c r="P43" s="37">
        <v>40021.413194444445</v>
      </c>
      <c r="Q43" s="37">
        <v>40106.444444444445</v>
      </c>
      <c r="R43" s="37">
        <v>40303.770833333336</v>
      </c>
      <c r="S43" s="37">
        <v>40308.475694444445</v>
      </c>
      <c r="T43" s="37">
        <v>40369.583333333336</v>
      </c>
      <c r="U43" s="37">
        <v>40470.451388888891</v>
      </c>
      <c r="V43" s="37">
        <v>40757.416666666664</v>
      </c>
      <c r="W43" s="37">
        <v>40861.354166666664</v>
      </c>
    </row>
    <row r="44" spans="1:23" x14ac:dyDescent="0.25">
      <c r="A44" s="10" t="s">
        <v>60</v>
      </c>
      <c r="B44" s="10" t="s">
        <v>74</v>
      </c>
      <c r="C44" s="39">
        <v>0.05</v>
      </c>
      <c r="D44" s="24"/>
      <c r="E44" s="169">
        <v>16.11</v>
      </c>
      <c r="F44" s="169">
        <v>2.3199999999999998</v>
      </c>
      <c r="G44" s="28">
        <v>3.66</v>
      </c>
      <c r="H44" s="28">
        <v>2.9</v>
      </c>
      <c r="I44" s="28">
        <v>0.72</v>
      </c>
      <c r="J44" s="28">
        <v>3.21</v>
      </c>
      <c r="K44" s="28">
        <v>5.3</v>
      </c>
      <c r="L44" s="28">
        <v>17.96</v>
      </c>
      <c r="M44" s="28">
        <v>14.08</v>
      </c>
      <c r="N44" s="28">
        <v>3.16</v>
      </c>
      <c r="O44" s="61">
        <v>1.67</v>
      </c>
      <c r="P44" s="70">
        <v>2.68</v>
      </c>
      <c r="Q44" s="70">
        <v>3.69</v>
      </c>
      <c r="R44" s="70">
        <v>3.44</v>
      </c>
      <c r="S44" s="70">
        <v>3.54</v>
      </c>
      <c r="T44" s="190">
        <v>12.1</v>
      </c>
      <c r="U44" s="200">
        <v>4.0599999999999996</v>
      </c>
      <c r="V44" s="200">
        <v>3.6</v>
      </c>
      <c r="W44" s="211">
        <v>1.36</v>
      </c>
    </row>
    <row r="45" spans="1:23" x14ac:dyDescent="0.25">
      <c r="A45" s="8" t="s">
        <v>76</v>
      </c>
      <c r="B45" s="10" t="s">
        <v>74</v>
      </c>
      <c r="C45" s="39">
        <v>0.05</v>
      </c>
      <c r="D45" s="24"/>
      <c r="E45" s="169">
        <v>16.11</v>
      </c>
      <c r="F45" s="169">
        <v>2.3199999999999998</v>
      </c>
      <c r="G45" s="28">
        <v>3.84</v>
      </c>
      <c r="H45" s="28">
        <v>2.8</v>
      </c>
      <c r="I45" s="28">
        <v>0.72</v>
      </c>
      <c r="J45" s="28">
        <v>3.11</v>
      </c>
      <c r="K45" s="28">
        <v>6.08</v>
      </c>
      <c r="L45" s="28">
        <v>18.059999999999999</v>
      </c>
      <c r="M45" s="28">
        <v>15.95</v>
      </c>
      <c r="N45" s="28">
        <v>3.42</v>
      </c>
      <c r="O45" s="61">
        <v>1.66</v>
      </c>
      <c r="P45" s="71">
        <v>2.31</v>
      </c>
      <c r="Q45" s="71">
        <v>4.04</v>
      </c>
      <c r="R45" s="71">
        <v>3.37</v>
      </c>
      <c r="S45" s="71">
        <v>3.42</v>
      </c>
      <c r="T45" s="190">
        <v>11.3</v>
      </c>
      <c r="U45" s="200">
        <v>3.8</v>
      </c>
      <c r="V45" s="200">
        <v>3.44</v>
      </c>
      <c r="W45" s="211">
        <v>1.21</v>
      </c>
    </row>
  </sheetData>
  <sheetProtection sheet="1" objects="1" scenarios="1"/>
  <phoneticPr fontId="10" type="noConversion"/>
  <pageMargins left="0.14000000000000001" right="0.2" top="1" bottom="1" header="0.5" footer="0.5"/>
  <pageSetup scale="32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8:W41"/>
  <sheetViews>
    <sheetView view="pageBreakPreview" topLeftCell="A7" zoomScale="60" zoomScaleNormal="100" workbookViewId="0">
      <selection activeCell="S55" sqref="S55"/>
    </sheetView>
  </sheetViews>
  <sheetFormatPr defaultRowHeight="15" x14ac:dyDescent="0.25"/>
  <cols>
    <col min="1" max="1" width="16.7109375" customWidth="1"/>
    <col min="2" max="2" width="13.140625" customWidth="1"/>
    <col min="4" max="4" width="15" customWidth="1"/>
    <col min="5" max="23" width="18.85546875" customWidth="1"/>
  </cols>
  <sheetData>
    <row r="38" spans="1:23" ht="39.75" x14ac:dyDescent="0.3">
      <c r="A38" s="4"/>
      <c r="B38" s="5" t="s">
        <v>1</v>
      </c>
      <c r="C38" s="5" t="s">
        <v>2</v>
      </c>
      <c r="D38" s="42" t="s">
        <v>3</v>
      </c>
      <c r="E38" s="159" t="s">
        <v>271</v>
      </c>
      <c r="F38" s="159" t="s">
        <v>272</v>
      </c>
      <c r="G38" s="159" t="s">
        <v>275</v>
      </c>
      <c r="H38" s="45" t="s">
        <v>4</v>
      </c>
      <c r="I38" s="45" t="s">
        <v>4</v>
      </c>
      <c r="J38" s="45" t="s">
        <v>4</v>
      </c>
      <c r="K38" s="45" t="s">
        <v>4</v>
      </c>
      <c r="L38" s="45" t="s">
        <v>4</v>
      </c>
      <c r="M38" s="36" t="s">
        <v>4</v>
      </c>
      <c r="N38" s="45" t="s">
        <v>4</v>
      </c>
      <c r="O38" s="45" t="s">
        <v>4</v>
      </c>
      <c r="P38" s="36" t="s">
        <v>4</v>
      </c>
      <c r="Q38" s="36" t="s">
        <v>4</v>
      </c>
      <c r="R38" s="36" t="s">
        <v>4</v>
      </c>
      <c r="S38" s="103" t="s">
        <v>263</v>
      </c>
      <c r="T38" s="36" t="s">
        <v>4</v>
      </c>
      <c r="U38" s="103" t="s">
        <v>264</v>
      </c>
      <c r="V38" s="36" t="s">
        <v>4</v>
      </c>
      <c r="W38" s="36" t="s">
        <v>4</v>
      </c>
    </row>
    <row r="39" spans="1:23" ht="25.5" x14ac:dyDescent="0.25">
      <c r="A39" s="6" t="s">
        <v>5</v>
      </c>
      <c r="B39" s="52"/>
      <c r="C39" s="52"/>
      <c r="D39" s="53"/>
      <c r="E39" s="160"/>
      <c r="F39" s="160"/>
      <c r="G39" s="160"/>
      <c r="H39" s="7" t="s">
        <v>6</v>
      </c>
      <c r="I39" s="7" t="s">
        <v>6</v>
      </c>
      <c r="J39" s="7" t="s">
        <v>6</v>
      </c>
      <c r="K39" s="7" t="s">
        <v>6</v>
      </c>
      <c r="L39" s="7" t="s">
        <v>6</v>
      </c>
      <c r="M39" s="7" t="s">
        <v>6</v>
      </c>
      <c r="N39" s="7" t="s">
        <v>6</v>
      </c>
      <c r="O39" s="7" t="s">
        <v>6</v>
      </c>
      <c r="P39" s="7" t="s">
        <v>6</v>
      </c>
      <c r="Q39" s="7" t="s">
        <v>6</v>
      </c>
      <c r="R39" s="7" t="s">
        <v>6</v>
      </c>
      <c r="S39" s="7" t="s">
        <v>6</v>
      </c>
      <c r="T39" s="7" t="s">
        <v>6</v>
      </c>
      <c r="U39" s="7" t="s">
        <v>6</v>
      </c>
      <c r="V39" s="7" t="s">
        <v>6</v>
      </c>
      <c r="W39" s="7" t="s">
        <v>6</v>
      </c>
    </row>
    <row r="40" spans="1:23" ht="39" x14ac:dyDescent="0.25">
      <c r="A40" s="8" t="s">
        <v>7</v>
      </c>
      <c r="B40" s="9" t="s">
        <v>72</v>
      </c>
      <c r="C40" s="10"/>
      <c r="D40" s="11"/>
      <c r="E40" s="49">
        <v>29281</v>
      </c>
      <c r="F40" s="49">
        <v>33298</v>
      </c>
      <c r="G40" s="49">
        <v>36586</v>
      </c>
      <c r="H40" s="49">
        <v>38852.651388888888</v>
      </c>
      <c r="I40" s="49" t="s">
        <v>123</v>
      </c>
      <c r="J40" s="49">
        <v>39210.4375</v>
      </c>
      <c r="K40" s="49">
        <v>39308.4375</v>
      </c>
      <c r="L40" s="49">
        <v>39387.51666666667</v>
      </c>
      <c r="M40" s="37">
        <v>39574.425000000003</v>
      </c>
      <c r="N40" s="49">
        <v>39673.486111111109</v>
      </c>
      <c r="O40" s="37">
        <v>39741.517361111109</v>
      </c>
      <c r="P40" s="37">
        <v>39965.381944444445</v>
      </c>
      <c r="Q40" s="37">
        <v>40021.413194444445</v>
      </c>
      <c r="R40" s="37">
        <v>40106.444444444445</v>
      </c>
      <c r="S40" s="37">
        <v>40303.770833333336</v>
      </c>
      <c r="T40" s="37">
        <v>40308.475694444445</v>
      </c>
      <c r="U40" s="37">
        <v>40369.583333333336</v>
      </c>
      <c r="V40" s="37">
        <v>40757.416666666664</v>
      </c>
      <c r="W40" s="37">
        <v>40861.354166666664</v>
      </c>
    </row>
    <row r="41" spans="1:23" x14ac:dyDescent="0.25">
      <c r="A41" s="17" t="s">
        <v>172</v>
      </c>
      <c r="B41" s="18" t="s">
        <v>15</v>
      </c>
      <c r="C41" s="26">
        <v>1E-3</v>
      </c>
      <c r="D41" s="19" t="s">
        <v>122</v>
      </c>
      <c r="E41" s="164">
        <v>2E-3</v>
      </c>
      <c r="F41" s="164">
        <v>5.0000000000000001E-3</v>
      </c>
      <c r="G41" s="164">
        <v>1.4999999999999999E-2</v>
      </c>
      <c r="H41" s="26">
        <v>3.0000000000000001E-3</v>
      </c>
      <c r="I41" s="26">
        <v>3.0000000000000001E-3</v>
      </c>
      <c r="J41" s="26">
        <v>1.2999999999999999E-2</v>
      </c>
      <c r="K41" s="26">
        <v>8.0000000000000002E-3</v>
      </c>
      <c r="L41" s="26">
        <v>2.3E-2</v>
      </c>
      <c r="M41" s="26">
        <v>1.9E-2</v>
      </c>
      <c r="N41" s="26">
        <v>1.6E-2</v>
      </c>
      <c r="O41" s="47">
        <v>0.02</v>
      </c>
      <c r="P41" s="61">
        <v>0.01</v>
      </c>
      <c r="Q41" s="66">
        <v>3.5999999999999997E-2</v>
      </c>
      <c r="R41" s="61">
        <v>1.4999999999999999E-2</v>
      </c>
      <c r="S41" s="61">
        <v>4.2999999999999997E-2</v>
      </c>
      <c r="T41" s="187">
        <v>5.0999999999999997E-2</v>
      </c>
      <c r="U41" s="61">
        <v>2.3E-2</v>
      </c>
      <c r="V41" s="212">
        <v>2.3E-2</v>
      </c>
      <c r="W41" s="212">
        <v>2.7E-2</v>
      </c>
    </row>
  </sheetData>
  <sheetProtection sheet="1" objects="1" scenarios="1"/>
  <phoneticPr fontId="10" type="noConversion"/>
  <pageMargins left="0.12" right="0.2" top="1" bottom="1" header="0.5" footer="0.5"/>
  <pageSetup scale="33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Y43"/>
  <sheetViews>
    <sheetView view="pageBreakPreview" zoomScale="60" zoomScaleNormal="100" workbookViewId="0">
      <selection activeCell="T51" sqref="T51"/>
    </sheetView>
  </sheetViews>
  <sheetFormatPr defaultRowHeight="15" x14ac:dyDescent="0.25"/>
  <cols>
    <col min="1" max="1" width="13.42578125" customWidth="1"/>
    <col min="2" max="2" width="16.28515625" customWidth="1"/>
    <col min="3" max="3" width="13.42578125" customWidth="1"/>
    <col min="4" max="4" width="16" customWidth="1"/>
    <col min="5" max="25" width="19.140625" customWidth="1"/>
    <col min="26" max="27" width="13.42578125" customWidth="1"/>
    <col min="28" max="28" width="12.7109375" customWidth="1"/>
  </cols>
  <sheetData>
    <row r="40" spans="1:25" ht="52.5" x14ac:dyDescent="0.3">
      <c r="A40" s="4"/>
      <c r="B40" s="5" t="s">
        <v>1</v>
      </c>
      <c r="C40" s="5" t="s">
        <v>2</v>
      </c>
      <c r="D40" s="42" t="s">
        <v>3</v>
      </c>
      <c r="E40" s="159" t="s">
        <v>271</v>
      </c>
      <c r="F40" s="159" t="s">
        <v>272</v>
      </c>
      <c r="G40" s="159" t="s">
        <v>275</v>
      </c>
      <c r="H40" s="45" t="s">
        <v>4</v>
      </c>
      <c r="I40" s="45" t="s">
        <v>4</v>
      </c>
      <c r="J40" s="45" t="s">
        <v>4</v>
      </c>
      <c r="K40" s="45" t="s">
        <v>4</v>
      </c>
      <c r="L40" s="45" t="s">
        <v>4</v>
      </c>
      <c r="M40" s="36" t="s">
        <v>4</v>
      </c>
      <c r="N40" s="45" t="s">
        <v>4</v>
      </c>
      <c r="O40" s="45" t="s">
        <v>4</v>
      </c>
      <c r="P40" s="36" t="s">
        <v>4</v>
      </c>
      <c r="Q40" s="36" t="s">
        <v>4</v>
      </c>
      <c r="R40" s="36" t="s">
        <v>4</v>
      </c>
      <c r="S40" s="103" t="s">
        <v>263</v>
      </c>
      <c r="T40" s="36" t="s">
        <v>4</v>
      </c>
      <c r="U40" s="103" t="s">
        <v>276</v>
      </c>
      <c r="V40" s="103" t="s">
        <v>276</v>
      </c>
      <c r="W40" s="103" t="s">
        <v>276</v>
      </c>
      <c r="X40" s="36" t="s">
        <v>4</v>
      </c>
      <c r="Y40" s="36" t="s">
        <v>4</v>
      </c>
    </row>
    <row r="41" spans="1:25" x14ac:dyDescent="0.25">
      <c r="A41" s="6" t="s">
        <v>5</v>
      </c>
      <c r="B41" s="52"/>
      <c r="C41" s="52"/>
      <c r="D41" s="53"/>
      <c r="E41" s="160"/>
      <c r="F41" s="160"/>
      <c r="G41" s="160"/>
      <c r="H41" s="7" t="s">
        <v>6</v>
      </c>
      <c r="I41" s="7" t="s">
        <v>6</v>
      </c>
      <c r="J41" s="7" t="s">
        <v>6</v>
      </c>
      <c r="K41" s="7" t="s">
        <v>6</v>
      </c>
      <c r="L41" s="7" t="s">
        <v>6</v>
      </c>
      <c r="M41" s="7" t="s">
        <v>6</v>
      </c>
      <c r="N41" s="7" t="s">
        <v>6</v>
      </c>
      <c r="O41" s="7" t="s">
        <v>6</v>
      </c>
      <c r="P41" s="7" t="s">
        <v>6</v>
      </c>
      <c r="Q41" s="7" t="s">
        <v>6</v>
      </c>
      <c r="R41" s="7" t="s">
        <v>6</v>
      </c>
      <c r="S41" s="7" t="s">
        <v>6</v>
      </c>
      <c r="T41" s="7" t="s">
        <v>6</v>
      </c>
      <c r="U41" s="7"/>
      <c r="V41" s="7" t="s">
        <v>6</v>
      </c>
      <c r="W41" s="7" t="s">
        <v>6</v>
      </c>
      <c r="X41" s="7" t="s">
        <v>6</v>
      </c>
      <c r="Y41" s="7" t="s">
        <v>6</v>
      </c>
    </row>
    <row r="42" spans="1:25" ht="26.25" x14ac:dyDescent="0.25">
      <c r="A42" s="8" t="s">
        <v>7</v>
      </c>
      <c r="B42" s="9" t="s">
        <v>72</v>
      </c>
      <c r="C42" s="10"/>
      <c r="D42" s="11"/>
      <c r="E42" s="49">
        <v>29281</v>
      </c>
      <c r="F42" s="49">
        <v>33298</v>
      </c>
      <c r="G42" s="49">
        <v>36586</v>
      </c>
      <c r="H42" s="49">
        <v>38852.651388888888</v>
      </c>
      <c r="I42" s="49" t="s">
        <v>123</v>
      </c>
      <c r="J42" s="49">
        <v>39210.4375</v>
      </c>
      <c r="K42" s="49">
        <v>39308.4375</v>
      </c>
      <c r="L42" s="49">
        <v>39387.51666666667</v>
      </c>
      <c r="M42" s="37">
        <v>39574.425000000003</v>
      </c>
      <c r="N42" s="49">
        <v>39673.486111111109</v>
      </c>
      <c r="O42" s="37">
        <v>39741.517361111109</v>
      </c>
      <c r="P42" s="37">
        <v>39965.381944444445</v>
      </c>
      <c r="Q42" s="37">
        <v>40021.413194444445</v>
      </c>
      <c r="R42" s="37">
        <v>40106.444444444445</v>
      </c>
      <c r="S42" s="37">
        <v>40303.770833333336</v>
      </c>
      <c r="T42" s="37">
        <v>40308.475694444445</v>
      </c>
      <c r="U42" s="37">
        <v>40335</v>
      </c>
      <c r="V42" s="37">
        <v>40369.583333333336</v>
      </c>
      <c r="W42" s="37">
        <v>40454</v>
      </c>
      <c r="X42" s="37">
        <v>40757.416666666664</v>
      </c>
      <c r="Y42" s="37">
        <v>40861.354166666664</v>
      </c>
    </row>
    <row r="43" spans="1:25" x14ac:dyDescent="0.25">
      <c r="A43" s="57" t="s">
        <v>16</v>
      </c>
      <c r="B43" s="30" t="s">
        <v>16</v>
      </c>
      <c r="C43" s="40" t="s">
        <v>11</v>
      </c>
      <c r="D43" s="34" t="s">
        <v>17</v>
      </c>
      <c r="E43" s="162">
        <v>7.02</v>
      </c>
      <c r="F43" s="162">
        <v>6.8</v>
      </c>
      <c r="G43" s="162">
        <v>7.32</v>
      </c>
      <c r="H43" s="33">
        <v>7.11</v>
      </c>
      <c r="I43" s="33">
        <v>7.3</v>
      </c>
      <c r="J43" s="33">
        <v>7.72</v>
      </c>
      <c r="K43" s="33">
        <v>7.09</v>
      </c>
      <c r="L43" s="33">
        <v>7.1</v>
      </c>
      <c r="M43" s="60">
        <v>7.73</v>
      </c>
      <c r="N43" s="33">
        <v>7.33</v>
      </c>
      <c r="O43" s="33">
        <v>7.57</v>
      </c>
      <c r="P43" s="33">
        <v>7.39</v>
      </c>
      <c r="Q43" s="33">
        <v>7</v>
      </c>
      <c r="R43" s="33">
        <v>7.69</v>
      </c>
      <c r="S43" s="149">
        <v>6.37</v>
      </c>
      <c r="T43" s="185">
        <v>7.72</v>
      </c>
      <c r="U43" s="185">
        <v>6.61</v>
      </c>
      <c r="V43" s="154">
        <v>6.97</v>
      </c>
      <c r="W43" s="154">
        <v>6.83</v>
      </c>
      <c r="X43" s="214">
        <v>7.6</v>
      </c>
      <c r="Y43" s="214">
        <v>7.23</v>
      </c>
    </row>
  </sheetData>
  <sheetProtection sheet="1" objects="1" scenarios="1"/>
  <phoneticPr fontId="10" type="noConversion"/>
  <pageMargins left="0.13" right="0.2" top="1" bottom="1" header="0.25" footer="0.5"/>
  <pageSetup scale="2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Y29"/>
  <sheetViews>
    <sheetView view="pageBreakPreview" topLeftCell="A7" zoomScale="60" zoomScaleNormal="100" workbookViewId="0">
      <selection activeCell="R22" sqref="R22"/>
    </sheetView>
  </sheetViews>
  <sheetFormatPr defaultRowHeight="15" x14ac:dyDescent="0.25"/>
  <cols>
    <col min="1" max="1" width="17.5703125" customWidth="1"/>
    <col min="2" max="5" width="22.28515625" customWidth="1"/>
    <col min="6" max="6" width="29.42578125" customWidth="1"/>
    <col min="7" max="13" width="22.28515625" customWidth="1"/>
    <col min="14" max="14" width="19.42578125" customWidth="1"/>
    <col min="15" max="15" width="22" customWidth="1"/>
    <col min="16" max="16" width="22.28515625" customWidth="1"/>
    <col min="17" max="17" width="19.42578125" customWidth="1"/>
    <col min="18" max="18" width="20.85546875" customWidth="1"/>
    <col min="19" max="19" width="19.42578125" customWidth="1"/>
    <col min="20" max="20" width="15.28515625" customWidth="1"/>
    <col min="21" max="21" width="21.7109375" customWidth="1"/>
    <col min="22" max="22" width="12" customWidth="1"/>
  </cols>
  <sheetData>
    <row r="2" spans="1:155" ht="23.25" x14ac:dyDescent="0.35">
      <c r="A2" s="278" t="s">
        <v>175</v>
      </c>
      <c r="B2" s="278"/>
    </row>
    <row r="3" spans="1:155" x14ac:dyDescent="0.25">
      <c r="A3" t="s">
        <v>237</v>
      </c>
    </row>
    <row r="5" spans="1:155" x14ac:dyDescent="0.25">
      <c r="A5" s="108" t="s">
        <v>185</v>
      </c>
      <c r="B5" s="108" t="s">
        <v>180</v>
      </c>
      <c r="C5" s="108" t="s">
        <v>183</v>
      </c>
    </row>
    <row r="6" spans="1:155" ht="60" x14ac:dyDescent="0.25">
      <c r="A6" s="151" t="s">
        <v>182</v>
      </c>
      <c r="B6" s="151" t="s">
        <v>181</v>
      </c>
      <c r="C6" s="151" t="s">
        <v>184</v>
      </c>
      <c r="E6" s="132"/>
      <c r="I6" s="132"/>
    </row>
    <row r="8" spans="1:155" ht="15.75" thickBot="1" x14ac:dyDescent="0.3">
      <c r="B8" t="s">
        <v>233</v>
      </c>
      <c r="C8" t="s">
        <v>233</v>
      </c>
      <c r="D8" t="s">
        <v>234</v>
      </c>
      <c r="E8" t="s">
        <v>233</v>
      </c>
      <c r="F8" t="s">
        <v>235</v>
      </c>
      <c r="G8" t="s">
        <v>234</v>
      </c>
      <c r="H8" t="s">
        <v>233</v>
      </c>
      <c r="I8" t="s">
        <v>235</v>
      </c>
      <c r="J8" t="s">
        <v>234</v>
      </c>
      <c r="K8" t="s">
        <v>233</v>
      </c>
      <c r="L8" t="s">
        <v>235</v>
      </c>
      <c r="M8" t="s">
        <v>234</v>
      </c>
      <c r="N8" t="s">
        <v>233</v>
      </c>
    </row>
    <row r="9" spans="1:155" ht="16.5" thickTop="1" thickBot="1" x14ac:dyDescent="0.3">
      <c r="A9" s="222" t="s">
        <v>176</v>
      </c>
      <c r="B9" s="223">
        <v>1980</v>
      </c>
      <c r="C9" s="223">
        <v>1991</v>
      </c>
      <c r="D9" s="223">
        <v>2000</v>
      </c>
      <c r="E9" s="222">
        <v>38852.651388888888</v>
      </c>
      <c r="F9" s="222" t="s">
        <v>123</v>
      </c>
      <c r="G9" s="222">
        <v>39210.4375</v>
      </c>
      <c r="H9" s="222">
        <v>39308.4375</v>
      </c>
      <c r="I9" s="222">
        <v>39387.51666666667</v>
      </c>
      <c r="J9" s="222">
        <v>39574.425000000003</v>
      </c>
      <c r="K9" s="222">
        <v>39673.486111111109</v>
      </c>
      <c r="L9" s="222">
        <v>39741.517361111109</v>
      </c>
      <c r="M9" s="222">
        <v>39965.381944444445</v>
      </c>
      <c r="N9" s="222">
        <v>40021.413194444445</v>
      </c>
      <c r="O9" s="222">
        <v>40106.444444444445</v>
      </c>
      <c r="P9" s="222">
        <v>40303.770833333336</v>
      </c>
      <c r="Q9" s="222">
        <v>40308</v>
      </c>
      <c r="R9" s="256">
        <v>40757.416666666664</v>
      </c>
      <c r="S9" s="256">
        <v>40861.354166666664</v>
      </c>
      <c r="T9" s="224" t="s">
        <v>231</v>
      </c>
    </row>
    <row r="10" spans="1:155" ht="15.75" thickTop="1" x14ac:dyDescent="0.25">
      <c r="A10" s="225" t="s">
        <v>185</v>
      </c>
      <c r="B10" s="225"/>
      <c r="C10" s="225"/>
      <c r="D10" s="225"/>
      <c r="E10" s="226">
        <v>3.7</v>
      </c>
      <c r="F10" s="226">
        <v>4.5</v>
      </c>
      <c r="G10" s="226">
        <v>3.5</v>
      </c>
      <c r="H10" s="226">
        <v>4</v>
      </c>
      <c r="I10" s="226">
        <v>2.25</v>
      </c>
      <c r="J10" s="226">
        <v>2</v>
      </c>
      <c r="K10" s="226">
        <v>2.4500000000000002</v>
      </c>
      <c r="L10" s="226">
        <v>4.0999999999999996</v>
      </c>
      <c r="M10" s="226">
        <v>3.2</v>
      </c>
      <c r="N10" s="226">
        <v>2.95</v>
      </c>
      <c r="O10" s="226">
        <v>3.3</v>
      </c>
      <c r="P10" s="226">
        <v>3</v>
      </c>
      <c r="Q10" s="226">
        <v>3.8</v>
      </c>
      <c r="R10" s="227">
        <v>4.9000000000000004</v>
      </c>
      <c r="S10" s="227">
        <v>2.6</v>
      </c>
      <c r="T10" s="221">
        <f>AVERAGE(E10:S10)</f>
        <v>3.3499999999999996</v>
      </c>
    </row>
    <row r="11" spans="1:155" ht="15.75" thickBot="1" x14ac:dyDescent="0.3">
      <c r="A11" s="145" t="s">
        <v>178</v>
      </c>
      <c r="B11" s="145"/>
      <c r="C11" s="145"/>
      <c r="D11" s="145"/>
      <c r="E11" s="146">
        <f>60-14.41*(LN(E10))</f>
        <v>41.146924068840917</v>
      </c>
      <c r="F11" s="146">
        <f t="shared" ref="F11:S11" si="0">60-14.41*(LN(F10))</f>
        <v>38.326244712453885</v>
      </c>
      <c r="G11" s="146">
        <f t="shared" si="0"/>
        <v>41.947685623981741</v>
      </c>
      <c r="H11" s="146">
        <f t="shared" si="0"/>
        <v>40.023498256262371</v>
      </c>
      <c r="I11" s="146">
        <f t="shared" si="0"/>
        <v>48.3144955843227</v>
      </c>
      <c r="J11" s="146">
        <f t="shared" si="0"/>
        <v>50.011749128131186</v>
      </c>
      <c r="K11" s="146">
        <f t="shared" si="0"/>
        <v>47.087371566138877</v>
      </c>
      <c r="L11" s="146">
        <f t="shared" si="0"/>
        <v>39.667677708835129</v>
      </c>
      <c r="M11" s="146">
        <f t="shared" si="0"/>
        <v>43.238996830700138</v>
      </c>
      <c r="N11" s="146">
        <f t="shared" si="0"/>
        <v>44.411187495231594</v>
      </c>
      <c r="O11" s="146">
        <f t="shared" si="0"/>
        <v>42.795577229312215</v>
      </c>
      <c r="P11" s="146">
        <f t="shared" si="0"/>
        <v>44.168996920292535</v>
      </c>
      <c r="Q11" s="146">
        <f t="shared" si="0"/>
        <v>40.762634628386976</v>
      </c>
      <c r="R11" s="146">
        <f t="shared" si="0"/>
        <v>37.09912069427007</v>
      </c>
      <c r="S11" s="146">
        <f t="shared" si="0"/>
        <v>46.231080077154644</v>
      </c>
      <c r="T11" s="147">
        <f>AVERAGE(C11:P11)</f>
        <v>43.428367093708609</v>
      </c>
      <c r="U11" s="125" t="s">
        <v>232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</row>
    <row r="12" spans="1:155" ht="15.75" thickBot="1" x14ac:dyDescent="0.3">
      <c r="A12" s="172"/>
      <c r="B12" s="172"/>
      <c r="C12" s="173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</row>
    <row r="13" spans="1:155" x14ac:dyDescent="0.25">
      <c r="A13" s="144" t="s">
        <v>180</v>
      </c>
      <c r="B13" s="175">
        <v>2</v>
      </c>
      <c r="C13" s="228">
        <v>5</v>
      </c>
      <c r="D13" s="228">
        <v>15</v>
      </c>
      <c r="E13" s="143">
        <v>3</v>
      </c>
      <c r="F13" s="143">
        <v>3</v>
      </c>
      <c r="G13" s="143">
        <v>13</v>
      </c>
      <c r="H13" s="143">
        <v>8</v>
      </c>
      <c r="I13" s="143">
        <v>23</v>
      </c>
      <c r="J13" s="143">
        <v>19</v>
      </c>
      <c r="K13" s="143">
        <v>16</v>
      </c>
      <c r="L13" s="143">
        <v>20</v>
      </c>
      <c r="M13" s="143">
        <v>10</v>
      </c>
      <c r="N13" s="143">
        <v>36</v>
      </c>
      <c r="O13" s="143">
        <v>15</v>
      </c>
      <c r="P13" s="143">
        <v>43</v>
      </c>
      <c r="Q13" s="143">
        <v>51</v>
      </c>
      <c r="R13" s="229">
        <v>23</v>
      </c>
      <c r="S13" s="229">
        <v>27</v>
      </c>
      <c r="T13" s="143">
        <f>AVERAGE(E13:S13)</f>
        <v>20.666666666666668</v>
      </c>
    </row>
    <row r="14" spans="1:155" ht="15.75" thickBot="1" x14ac:dyDescent="0.3">
      <c r="A14" s="145" t="s">
        <v>178</v>
      </c>
      <c r="B14" s="146">
        <f>14.42*(LN(B13))+4.15</f>
        <v>14.145182343674412</v>
      </c>
      <c r="C14" s="146">
        <f>14.42*(LN(C13))+4.15</f>
        <v>27.358094697299727</v>
      </c>
      <c r="D14" s="146">
        <f>14.42*(LN(D13))+4.15</f>
        <v>43.200083899893869</v>
      </c>
      <c r="E14" s="146">
        <f>14.42*(LN(E13))+4.15</f>
        <v>19.991989202594141</v>
      </c>
      <c r="F14" s="146">
        <f t="shared" ref="F14:S14" si="1">14.42*(LN(F13))+4.15</f>
        <v>19.991989202594141</v>
      </c>
      <c r="G14" s="146">
        <f t="shared" si="1"/>
        <v>41.136569734595355</v>
      </c>
      <c r="H14" s="146">
        <f t="shared" si="1"/>
        <v>34.135547031023229</v>
      </c>
      <c r="I14" s="146">
        <f t="shared" si="1"/>
        <v>49.363826593698334</v>
      </c>
      <c r="J14" s="146">
        <f t="shared" si="1"/>
        <v>46.608810079580067</v>
      </c>
      <c r="K14" s="146">
        <f t="shared" si="1"/>
        <v>44.130729374697644</v>
      </c>
      <c r="L14" s="146">
        <f t="shared" si="1"/>
        <v>47.34845938464855</v>
      </c>
      <c r="M14" s="146">
        <f t="shared" si="1"/>
        <v>37.353277040974142</v>
      </c>
      <c r="N14" s="146">
        <f t="shared" si="1"/>
        <v>55.824343092537106</v>
      </c>
      <c r="O14" s="146">
        <f t="shared" si="1"/>
        <v>43.200083899893869</v>
      </c>
      <c r="P14" s="146">
        <f t="shared" si="1"/>
        <v>58.386505668301169</v>
      </c>
      <c r="Q14" s="146">
        <f t="shared" si="1"/>
        <v>60.846925623884772</v>
      </c>
      <c r="R14" s="146">
        <f t="shared" si="1"/>
        <v>49.363826593698334</v>
      </c>
      <c r="S14" s="146">
        <f t="shared" si="1"/>
        <v>51.675967607782425</v>
      </c>
      <c r="T14" s="147">
        <f>AVERAGE(C14:P14)</f>
        <v>40.573593493023665</v>
      </c>
      <c r="U14" s="125" t="s">
        <v>232</v>
      </c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</row>
    <row r="15" spans="1:155" ht="15.75" thickBot="1" x14ac:dyDescent="0.3">
      <c r="A15" s="172" t="s">
        <v>238</v>
      </c>
      <c r="B15" s="172"/>
      <c r="C15" s="173"/>
      <c r="D15" s="173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</row>
    <row r="16" spans="1:155" x14ac:dyDescent="0.25">
      <c r="A16" s="144" t="s">
        <v>183</v>
      </c>
      <c r="B16" s="144"/>
      <c r="C16" s="230">
        <v>16.11</v>
      </c>
      <c r="D16" s="230">
        <v>2.3199999999999998</v>
      </c>
      <c r="E16" s="143">
        <v>3.66</v>
      </c>
      <c r="F16" s="143">
        <v>2.9</v>
      </c>
      <c r="G16" s="143">
        <v>0.72</v>
      </c>
      <c r="H16" s="143">
        <v>3.21</v>
      </c>
      <c r="I16" s="143">
        <v>5.3</v>
      </c>
      <c r="J16" s="143">
        <v>17.96</v>
      </c>
      <c r="K16" s="143">
        <v>14.08</v>
      </c>
      <c r="L16" s="143">
        <v>3.16</v>
      </c>
      <c r="M16" s="143">
        <v>1.67</v>
      </c>
      <c r="N16" s="143">
        <v>2.68</v>
      </c>
      <c r="O16" s="143">
        <v>3.69</v>
      </c>
      <c r="P16" s="143">
        <v>3.44</v>
      </c>
      <c r="Q16" s="143">
        <v>3.48</v>
      </c>
      <c r="R16" s="231">
        <v>3.6</v>
      </c>
      <c r="S16" s="232">
        <v>1.36</v>
      </c>
      <c r="T16" s="143">
        <f>AVERAGE(E16:S16)</f>
        <v>4.7273333333333323</v>
      </c>
    </row>
    <row r="17" spans="1:155" ht="15.75" thickBot="1" x14ac:dyDescent="0.3">
      <c r="A17" s="145" t="s">
        <v>178</v>
      </c>
      <c r="B17" s="145"/>
      <c r="C17" s="146">
        <f>9.81*(LN(C16))+30.6</f>
        <v>57.866308334422946</v>
      </c>
      <c r="D17" s="146">
        <f>9.81*(LN(D16))+30.6</f>
        <v>38.855774091503328</v>
      </c>
      <c r="E17" s="146">
        <f>9.81*(LN(E16))+30.6</f>
        <v>43.32811347612423</v>
      </c>
      <c r="F17" s="146">
        <f t="shared" ref="F17:S17" si="2">9.81*(LN(F16))+30.6</f>
        <v>41.04481232989572</v>
      </c>
      <c r="G17" s="146">
        <f t="shared" si="2"/>
        <v>27.377375103004326</v>
      </c>
      <c r="H17" s="146">
        <f t="shared" si="2"/>
        <v>42.041117893362284</v>
      </c>
      <c r="I17" s="146">
        <f t="shared" si="2"/>
        <v>46.960203909674732</v>
      </c>
      <c r="J17" s="146">
        <f t="shared" si="2"/>
        <v>58.932722686794463</v>
      </c>
      <c r="K17" s="146">
        <f t="shared" si="2"/>
        <v>56.545049990660289</v>
      </c>
      <c r="L17" s="146">
        <f t="shared" si="2"/>
        <v>41.887111590744432</v>
      </c>
      <c r="M17" s="146">
        <f t="shared" si="2"/>
        <v>35.630799775265196</v>
      </c>
      <c r="N17" s="146">
        <f t="shared" si="2"/>
        <v>40.270862754268329</v>
      </c>
      <c r="O17" s="146">
        <f t="shared" si="2"/>
        <v>43.408195553494394</v>
      </c>
      <c r="P17" s="146">
        <f t="shared" si="2"/>
        <v>42.719975134289868</v>
      </c>
      <c r="Q17" s="146">
        <f t="shared" si="2"/>
        <v>42.833386802044416</v>
      </c>
      <c r="R17" s="146">
        <f t="shared" si="2"/>
        <v>43.165961023982852</v>
      </c>
      <c r="S17" s="146">
        <f t="shared" si="2"/>
        <v>33.616424904527499</v>
      </c>
      <c r="T17" s="233">
        <f>AVERAGE(C17:P17)</f>
        <v>44.062030187393184</v>
      </c>
      <c r="U17" s="125" t="s">
        <v>232</v>
      </c>
      <c r="V17" s="234" t="s">
        <v>236</v>
      </c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</row>
    <row r="20" spans="1:155" x14ac:dyDescent="0.25">
      <c r="B20" s="274" t="s">
        <v>178</v>
      </c>
      <c r="C20" s="133" t="s">
        <v>186</v>
      </c>
      <c r="D20" s="133" t="s">
        <v>177</v>
      </c>
      <c r="E20" s="133" t="s">
        <v>179</v>
      </c>
      <c r="F20" s="274" t="s">
        <v>189</v>
      </c>
      <c r="G20" s="274" t="s">
        <v>190</v>
      </c>
      <c r="H20" s="274" t="s">
        <v>191</v>
      </c>
    </row>
    <row r="21" spans="1:155" ht="30" customHeight="1" x14ac:dyDescent="0.25">
      <c r="B21" s="275"/>
      <c r="C21" s="134" t="s">
        <v>187</v>
      </c>
      <c r="D21" s="134" t="s">
        <v>188</v>
      </c>
      <c r="E21" s="134" t="s">
        <v>187</v>
      </c>
      <c r="F21" s="275"/>
      <c r="G21" s="275"/>
      <c r="H21" s="275"/>
    </row>
    <row r="22" spans="1:155" ht="84.75" customHeight="1" x14ac:dyDescent="0.25">
      <c r="B22" s="135" t="s">
        <v>192</v>
      </c>
      <c r="C22" s="136" t="s">
        <v>193</v>
      </c>
      <c r="D22" s="137" t="s">
        <v>194</v>
      </c>
      <c r="E22" s="137" t="s">
        <v>195</v>
      </c>
      <c r="F22" s="138" t="s">
        <v>196</v>
      </c>
      <c r="G22" s="136" t="s">
        <v>197</v>
      </c>
      <c r="H22" s="136" t="s">
        <v>198</v>
      </c>
    </row>
    <row r="23" spans="1:155" ht="65.25" customHeight="1" x14ac:dyDescent="0.25">
      <c r="B23" s="135" t="s">
        <v>199</v>
      </c>
      <c r="C23" s="136" t="s">
        <v>200</v>
      </c>
      <c r="D23" s="139" t="s">
        <v>239</v>
      </c>
      <c r="E23" s="139" t="s">
        <v>240</v>
      </c>
      <c r="F23" s="136" t="s">
        <v>201</v>
      </c>
      <c r="G23" s="136"/>
      <c r="H23" s="136" t="s">
        <v>202</v>
      </c>
    </row>
    <row r="24" spans="1:155" ht="72" x14ac:dyDescent="0.25">
      <c r="B24" s="135" t="s">
        <v>203</v>
      </c>
      <c r="C24" s="136" t="s">
        <v>204</v>
      </c>
      <c r="D24" s="139" t="s">
        <v>241</v>
      </c>
      <c r="E24" s="140" t="s">
        <v>242</v>
      </c>
      <c r="F24" s="138" t="s">
        <v>205</v>
      </c>
      <c r="G24" s="136" t="s">
        <v>206</v>
      </c>
      <c r="H24" s="136" t="s">
        <v>207</v>
      </c>
    </row>
    <row r="25" spans="1:155" ht="44.25" x14ac:dyDescent="0.25">
      <c r="B25" s="135" t="s">
        <v>208</v>
      </c>
      <c r="C25" s="136" t="s">
        <v>209</v>
      </c>
      <c r="D25" s="139" t="s">
        <v>243</v>
      </c>
      <c r="E25" s="137" t="s">
        <v>210</v>
      </c>
      <c r="F25" s="138" t="s">
        <v>211</v>
      </c>
      <c r="G25" s="136"/>
      <c r="H25" s="136" t="s">
        <v>212</v>
      </c>
    </row>
    <row r="26" spans="1:155" ht="86.25" x14ac:dyDescent="0.25">
      <c r="B26" s="135" t="s">
        <v>213</v>
      </c>
      <c r="C26" s="136" t="s">
        <v>214</v>
      </c>
      <c r="D26" s="137" t="s">
        <v>215</v>
      </c>
      <c r="E26" s="137" t="s">
        <v>216</v>
      </c>
      <c r="F26" s="136" t="s">
        <v>217</v>
      </c>
      <c r="G26" s="136" t="s">
        <v>218</v>
      </c>
      <c r="H26" s="136" t="s">
        <v>219</v>
      </c>
    </row>
    <row r="27" spans="1:155" x14ac:dyDescent="0.25">
      <c r="B27" s="279" t="s">
        <v>220</v>
      </c>
      <c r="C27" s="276" t="s">
        <v>221</v>
      </c>
      <c r="D27" s="141" t="s">
        <v>222</v>
      </c>
      <c r="E27" s="281" t="s">
        <v>223</v>
      </c>
      <c r="F27" s="283" t="s">
        <v>224</v>
      </c>
      <c r="G27" s="276"/>
      <c r="H27" s="276"/>
    </row>
    <row r="28" spans="1:155" ht="70.5" customHeight="1" x14ac:dyDescent="0.25">
      <c r="B28" s="280"/>
      <c r="C28" s="277"/>
      <c r="D28" s="142">
        <v>0.5</v>
      </c>
      <c r="E28" s="282"/>
      <c r="F28" s="284"/>
      <c r="G28" s="277"/>
      <c r="H28" s="277"/>
    </row>
    <row r="29" spans="1:155" ht="57.75" customHeight="1" x14ac:dyDescent="0.25">
      <c r="B29" s="135" t="s">
        <v>225</v>
      </c>
      <c r="C29" s="136" t="s">
        <v>226</v>
      </c>
      <c r="D29" s="137" t="s">
        <v>227</v>
      </c>
      <c r="E29" s="137" t="s">
        <v>228</v>
      </c>
      <c r="F29" s="136" t="s">
        <v>229</v>
      </c>
      <c r="G29" s="136"/>
      <c r="H29" s="136" t="s">
        <v>230</v>
      </c>
    </row>
  </sheetData>
  <sheetProtection sheet="1" objects="1" scenarios="1"/>
  <mergeCells count="11">
    <mergeCell ref="H20:H21"/>
    <mergeCell ref="C27:C28"/>
    <mergeCell ref="H27:H28"/>
    <mergeCell ref="A2:B2"/>
    <mergeCell ref="F20:F21"/>
    <mergeCell ref="G20:G21"/>
    <mergeCell ref="B27:B28"/>
    <mergeCell ref="E27:E28"/>
    <mergeCell ref="F27:F28"/>
    <mergeCell ref="G27:G28"/>
    <mergeCell ref="B20:B21"/>
  </mergeCells>
  <phoneticPr fontId="10" type="noConversion"/>
  <pageMargins left="0.75" right="0.75" top="1" bottom="1" header="0.5" footer="0.5"/>
  <pageSetup scale="26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100" workbookViewId="0">
      <selection activeCell="G54" sqref="G54"/>
    </sheetView>
  </sheetViews>
  <sheetFormatPr defaultRowHeight="15" x14ac:dyDescent="0.25"/>
  <cols>
    <col min="1" max="5" width="14" style="153" customWidth="1"/>
    <col min="6" max="6" width="15.85546875" style="153" customWidth="1"/>
    <col min="7" max="8" width="14" style="153" customWidth="1"/>
  </cols>
  <sheetData>
    <row r="1" spans="1:8" x14ac:dyDescent="0.25">
      <c r="A1" s="153" t="s">
        <v>247</v>
      </c>
    </row>
    <row r="3" spans="1:8" x14ac:dyDescent="0.25">
      <c r="B3" s="76" t="s">
        <v>176</v>
      </c>
      <c r="C3" s="76"/>
      <c r="D3" s="76" t="s">
        <v>248</v>
      </c>
      <c r="E3" s="76" t="s">
        <v>249</v>
      </c>
      <c r="F3" s="176" t="s">
        <v>250</v>
      </c>
      <c r="G3" s="76" t="s">
        <v>251</v>
      </c>
      <c r="H3" s="76" t="s">
        <v>252</v>
      </c>
    </row>
    <row r="4" spans="1:8" x14ac:dyDescent="0.25">
      <c r="B4" s="76">
        <v>2010</v>
      </c>
      <c r="C4" s="76"/>
      <c r="D4" s="76" t="s">
        <v>253</v>
      </c>
      <c r="E4" s="76" t="s">
        <v>254</v>
      </c>
      <c r="F4" s="76" t="s">
        <v>255</v>
      </c>
      <c r="G4" s="76" t="s">
        <v>250</v>
      </c>
      <c r="H4" s="76" t="s">
        <v>249</v>
      </c>
    </row>
    <row r="5" spans="1:8" ht="15.75" thickBot="1" x14ac:dyDescent="0.3">
      <c r="B5" s="76"/>
      <c r="C5" s="76"/>
      <c r="D5" s="76"/>
      <c r="E5" s="76"/>
      <c r="F5" s="76"/>
      <c r="G5" s="76"/>
      <c r="H5" s="76"/>
    </row>
    <row r="6" spans="1:8" x14ac:dyDescent="0.25">
      <c r="B6" s="178" t="s">
        <v>256</v>
      </c>
      <c r="C6" s="179" t="s">
        <v>257</v>
      </c>
      <c r="D6" s="179" t="s">
        <v>106</v>
      </c>
      <c r="E6" s="179">
        <v>18</v>
      </c>
      <c r="F6" s="179">
        <v>6</v>
      </c>
      <c r="G6" s="180"/>
      <c r="H6" s="80"/>
    </row>
    <row r="7" spans="1:8" ht="15.75" thickBot="1" x14ac:dyDescent="0.3">
      <c r="B7" s="181"/>
      <c r="C7" s="84" t="s">
        <v>258</v>
      </c>
      <c r="D7" s="84">
        <v>1</v>
      </c>
      <c r="E7" s="84">
        <v>58</v>
      </c>
      <c r="F7" s="84">
        <v>22</v>
      </c>
      <c r="G7" s="84"/>
      <c r="H7" s="85"/>
    </row>
    <row r="8" spans="1:8" ht="15.75" thickBot="1" x14ac:dyDescent="0.3">
      <c r="B8" s="76"/>
      <c r="C8" s="76"/>
      <c r="D8" s="76"/>
      <c r="E8" s="76"/>
      <c r="F8" s="76"/>
      <c r="G8" s="76"/>
      <c r="H8" s="76"/>
    </row>
    <row r="9" spans="1:8" x14ac:dyDescent="0.25">
      <c r="B9" s="178" t="s">
        <v>259</v>
      </c>
      <c r="C9" s="179" t="s">
        <v>257</v>
      </c>
      <c r="D9" s="179">
        <v>2</v>
      </c>
      <c r="E9" s="179">
        <v>20</v>
      </c>
      <c r="F9" s="179">
        <v>7</v>
      </c>
      <c r="G9" s="180"/>
      <c r="H9" s="80"/>
    </row>
    <row r="10" spans="1:8" ht="15.75" thickBot="1" x14ac:dyDescent="0.3">
      <c r="B10" s="181"/>
      <c r="C10" s="84" t="s">
        <v>258</v>
      </c>
      <c r="D10" s="84">
        <v>6</v>
      </c>
      <c r="E10" s="84">
        <v>300</v>
      </c>
      <c r="F10" s="84">
        <v>98</v>
      </c>
      <c r="G10" s="84"/>
      <c r="H10" s="85"/>
    </row>
    <row r="11" spans="1:8" ht="15.75" thickBot="1" x14ac:dyDescent="0.3">
      <c r="B11" s="76"/>
      <c r="C11" s="76"/>
      <c r="D11" s="76"/>
      <c r="E11" s="76"/>
      <c r="F11" s="76"/>
      <c r="G11" s="76"/>
      <c r="H11" s="76"/>
    </row>
    <row r="12" spans="1:8" x14ac:dyDescent="0.25">
      <c r="B12" s="178" t="s">
        <v>260</v>
      </c>
      <c r="C12" s="179" t="s">
        <v>257</v>
      </c>
      <c r="D12" s="179">
        <v>5</v>
      </c>
      <c r="E12" s="179">
        <v>3</v>
      </c>
      <c r="F12" s="179">
        <v>3</v>
      </c>
      <c r="G12" s="180"/>
      <c r="H12" s="80"/>
    </row>
    <row r="13" spans="1:8" ht="15.75" thickBot="1" x14ac:dyDescent="0.3">
      <c r="B13" s="181"/>
      <c r="C13" s="84" t="s">
        <v>258</v>
      </c>
      <c r="D13" s="84">
        <v>6</v>
      </c>
      <c r="E13" s="84">
        <v>35</v>
      </c>
      <c r="F13" s="84">
        <v>24</v>
      </c>
      <c r="G13" s="84"/>
      <c r="H13" s="85"/>
    </row>
    <row r="14" spans="1:8" ht="15.75" thickBot="1" x14ac:dyDescent="0.3">
      <c r="B14" s="177"/>
      <c r="C14" s="177"/>
      <c r="D14" s="177"/>
      <c r="E14" s="177"/>
      <c r="F14" s="177"/>
      <c r="G14" s="177"/>
      <c r="H14" s="177"/>
    </row>
    <row r="15" spans="1:8" x14ac:dyDescent="0.25">
      <c r="B15" s="178" t="s">
        <v>261</v>
      </c>
      <c r="C15" s="179" t="s">
        <v>257</v>
      </c>
      <c r="D15" s="179" t="s">
        <v>106</v>
      </c>
      <c r="E15" s="179">
        <v>2</v>
      </c>
      <c r="F15" s="179">
        <v>7</v>
      </c>
      <c r="G15" s="180">
        <v>10000</v>
      </c>
      <c r="H15" s="80">
        <v>8</v>
      </c>
    </row>
    <row r="16" spans="1:8" ht="15.75" thickBot="1" x14ac:dyDescent="0.3">
      <c r="B16" s="181"/>
      <c r="C16" s="84" t="s">
        <v>258</v>
      </c>
      <c r="D16" s="84">
        <v>3</v>
      </c>
      <c r="E16" s="84">
        <v>300</v>
      </c>
      <c r="F16" s="84">
        <v>48</v>
      </c>
      <c r="G16" s="84" t="s">
        <v>262</v>
      </c>
      <c r="H16" s="85">
        <v>39</v>
      </c>
    </row>
  </sheetData>
  <sheetProtection sheet="1" objects="1" scenarios="1"/>
  <phoneticPr fontId="10" type="noConversion"/>
  <pageMargins left="0.75" right="0.75" top="1" bottom="1" header="0.5" footer="0.5"/>
  <pageSetup scale="78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18" sqref="F18"/>
    </sheetView>
  </sheetViews>
  <sheetFormatPr defaultRowHeight="15" x14ac:dyDescent="0.25"/>
  <cols>
    <col min="1" max="1" width="20.7109375" customWidth="1"/>
    <col min="2" max="2" width="18.5703125" customWidth="1"/>
    <col min="3" max="3" width="16.42578125" customWidth="1"/>
    <col min="4" max="4" width="18.140625" customWidth="1"/>
  </cols>
  <sheetData>
    <row r="1" spans="1:4" ht="21.75" customHeight="1" thickBot="1" x14ac:dyDescent="0.3">
      <c r="A1" s="86" t="s">
        <v>135</v>
      </c>
      <c r="B1" s="294" t="s">
        <v>151</v>
      </c>
      <c r="C1" s="294"/>
      <c r="D1" s="295"/>
    </row>
    <row r="2" spans="1:4" x14ac:dyDescent="0.25">
      <c r="A2" s="89" t="s">
        <v>136</v>
      </c>
      <c r="B2" s="298" t="s">
        <v>137</v>
      </c>
      <c r="C2" s="299"/>
      <c r="D2" s="300"/>
    </row>
    <row r="3" spans="1:4" x14ac:dyDescent="0.25">
      <c r="A3" s="81" t="s">
        <v>138</v>
      </c>
      <c r="B3" s="307" t="s">
        <v>301</v>
      </c>
      <c r="C3" s="97" t="s">
        <v>139</v>
      </c>
      <c r="D3" s="82" t="s">
        <v>141</v>
      </c>
    </row>
    <row r="4" spans="1:4" x14ac:dyDescent="0.25">
      <c r="A4" s="90" t="s">
        <v>140</v>
      </c>
      <c r="B4" s="75" t="s">
        <v>142</v>
      </c>
      <c r="C4" s="74" t="s">
        <v>126</v>
      </c>
      <c r="D4" s="91">
        <v>40303</v>
      </c>
    </row>
    <row r="5" spans="1:4" ht="42.75" customHeight="1" x14ac:dyDescent="0.25">
      <c r="A5" s="81" t="s">
        <v>127</v>
      </c>
      <c r="B5" s="78">
        <v>0.77083333333333337</v>
      </c>
      <c r="C5" s="73" t="s">
        <v>128</v>
      </c>
      <c r="D5" s="152" t="s">
        <v>245</v>
      </c>
    </row>
    <row r="6" spans="1:4" ht="15.75" thickBot="1" x14ac:dyDescent="0.3">
      <c r="A6" s="83" t="s">
        <v>149</v>
      </c>
      <c r="B6" s="84">
        <v>18</v>
      </c>
      <c r="C6" s="92" t="s">
        <v>150</v>
      </c>
      <c r="D6" s="85" t="s">
        <v>246</v>
      </c>
    </row>
    <row r="7" spans="1:4" ht="15.75" thickBot="1" x14ac:dyDescent="0.3">
      <c r="A7" s="88"/>
      <c r="B7" s="77"/>
      <c r="C7" s="88"/>
      <c r="D7" s="77"/>
    </row>
    <row r="8" spans="1:4" ht="15.75" thickBot="1" x14ac:dyDescent="0.3">
      <c r="A8" s="86" t="s">
        <v>130</v>
      </c>
      <c r="B8" s="102" t="s">
        <v>133</v>
      </c>
      <c r="C8" s="86" t="s">
        <v>131</v>
      </c>
      <c r="D8" s="87">
        <v>40303</v>
      </c>
    </row>
    <row r="9" spans="1:4" ht="15.75" thickBot="1" x14ac:dyDescent="0.3">
      <c r="A9" s="296" t="s">
        <v>129</v>
      </c>
      <c r="B9" s="297"/>
      <c r="C9" s="98" t="s">
        <v>1</v>
      </c>
    </row>
    <row r="10" spans="1:4" x14ac:dyDescent="0.25">
      <c r="A10" s="79" t="s">
        <v>9</v>
      </c>
      <c r="B10" s="80">
        <v>3</v>
      </c>
      <c r="C10" s="99" t="s">
        <v>144</v>
      </c>
    </row>
    <row r="11" spans="1:4" x14ac:dyDescent="0.25">
      <c r="A11" s="81" t="s">
        <v>16</v>
      </c>
      <c r="B11" s="82">
        <v>6.37</v>
      </c>
      <c r="C11" s="100"/>
    </row>
    <row r="12" spans="1:4" x14ac:dyDescent="0.25">
      <c r="A12" s="81" t="s">
        <v>12</v>
      </c>
      <c r="B12" s="82">
        <v>14.91</v>
      </c>
      <c r="C12" s="100" t="s">
        <v>13</v>
      </c>
    </row>
    <row r="13" spans="1:4" x14ac:dyDescent="0.25">
      <c r="A13" s="81" t="s">
        <v>132</v>
      </c>
      <c r="B13" s="82">
        <v>164</v>
      </c>
      <c r="C13" s="100" t="s">
        <v>145</v>
      </c>
    </row>
    <row r="14" spans="1:4" x14ac:dyDescent="0.25">
      <c r="A14" s="81" t="s">
        <v>41</v>
      </c>
      <c r="B14" s="82">
        <v>0.42199999999999999</v>
      </c>
      <c r="C14" s="100" t="s">
        <v>19</v>
      </c>
    </row>
    <row r="15" spans="1:4" x14ac:dyDescent="0.25">
      <c r="A15" s="81" t="s">
        <v>39</v>
      </c>
      <c r="B15" s="82">
        <v>0</v>
      </c>
      <c r="C15" s="100" t="s">
        <v>40</v>
      </c>
    </row>
    <row r="16" spans="1:4" x14ac:dyDescent="0.25">
      <c r="A16" s="81" t="s">
        <v>134</v>
      </c>
      <c r="B16" s="82">
        <v>9.74</v>
      </c>
      <c r="C16" s="100" t="s">
        <v>143</v>
      </c>
    </row>
    <row r="17" spans="1:4" x14ac:dyDescent="0.25">
      <c r="A17" s="81" t="s">
        <v>20</v>
      </c>
      <c r="B17" s="82">
        <v>0.27400000000000002</v>
      </c>
      <c r="C17" s="100" t="s">
        <v>21</v>
      </c>
    </row>
    <row r="18" spans="1:4" ht="15.75" thickBot="1" x14ac:dyDescent="0.3">
      <c r="A18" s="83" t="s">
        <v>22</v>
      </c>
      <c r="B18" s="85">
        <v>0.1</v>
      </c>
      <c r="C18" s="101" t="s">
        <v>23</v>
      </c>
    </row>
    <row r="19" spans="1:4" ht="15.75" thickBot="1" x14ac:dyDescent="0.3">
      <c r="A19" s="96"/>
      <c r="B19" s="77"/>
      <c r="C19" s="77"/>
    </row>
    <row r="20" spans="1:4" ht="15.75" thickBot="1" x14ac:dyDescent="0.3">
      <c r="A20" s="93" t="s">
        <v>146</v>
      </c>
      <c r="B20" s="94" t="s">
        <v>147</v>
      </c>
      <c r="C20" s="95" t="s">
        <v>148</v>
      </c>
    </row>
    <row r="21" spans="1:4" x14ac:dyDescent="0.25">
      <c r="A21" s="304" t="s">
        <v>302</v>
      </c>
      <c r="B21" s="286"/>
      <c r="C21" s="286"/>
      <c r="D21" s="287"/>
    </row>
    <row r="22" spans="1:4" x14ac:dyDescent="0.25">
      <c r="A22" s="288"/>
      <c r="B22" s="289"/>
      <c r="C22" s="289"/>
      <c r="D22" s="290"/>
    </row>
    <row r="23" spans="1:4" x14ac:dyDescent="0.25">
      <c r="A23" s="288"/>
      <c r="B23" s="289"/>
      <c r="C23" s="289"/>
      <c r="D23" s="290"/>
    </row>
    <row r="24" spans="1:4" x14ac:dyDescent="0.25">
      <c r="A24" s="288"/>
      <c r="B24" s="289"/>
      <c r="C24" s="289"/>
      <c r="D24" s="290"/>
    </row>
    <row r="25" spans="1:4" ht="15.75" thickBot="1" x14ac:dyDescent="0.3">
      <c r="A25" s="291"/>
      <c r="B25" s="292"/>
      <c r="C25" s="292"/>
      <c r="D25" s="293"/>
    </row>
    <row r="26" spans="1:4" ht="15.75" thickBot="1" x14ac:dyDescent="0.3"/>
    <row r="27" spans="1:4" x14ac:dyDescent="0.25">
      <c r="A27" s="285" t="s">
        <v>152</v>
      </c>
      <c r="B27" s="286"/>
      <c r="C27" s="286"/>
      <c r="D27" s="287"/>
    </row>
    <row r="28" spans="1:4" x14ac:dyDescent="0.25">
      <c r="A28" s="288"/>
      <c r="B28" s="289"/>
      <c r="C28" s="289"/>
      <c r="D28" s="290"/>
    </row>
    <row r="29" spans="1:4" x14ac:dyDescent="0.25">
      <c r="A29" s="288"/>
      <c r="B29" s="289"/>
      <c r="C29" s="289"/>
      <c r="D29" s="290"/>
    </row>
    <row r="30" spans="1:4" x14ac:dyDescent="0.25">
      <c r="A30" s="288"/>
      <c r="B30" s="289"/>
      <c r="C30" s="289"/>
      <c r="D30" s="290"/>
    </row>
    <row r="31" spans="1:4" ht="15.75" thickBot="1" x14ac:dyDescent="0.3">
      <c r="A31" s="291"/>
      <c r="B31" s="292"/>
      <c r="C31" s="292"/>
      <c r="D31" s="293"/>
    </row>
  </sheetData>
  <mergeCells count="5">
    <mergeCell ref="A21:D25"/>
    <mergeCell ref="B1:D1"/>
    <mergeCell ref="A9:B9"/>
    <mergeCell ref="A27:D31"/>
    <mergeCell ref="B2:D2"/>
  </mergeCells>
  <phoneticPr fontId="10" type="noConversion"/>
  <pageMargins left="0.75" right="0.75" top="1" bottom="1" header="0.5" footer="0.5"/>
  <pageSetup orientation="portrait" horizontalDpi="4294967292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D5" sqref="D5"/>
    </sheetView>
  </sheetViews>
  <sheetFormatPr defaultRowHeight="15" x14ac:dyDescent="0.25"/>
  <cols>
    <col min="1" max="4" width="17" customWidth="1"/>
    <col min="5" max="5" width="15.28515625" customWidth="1"/>
    <col min="7" max="7" width="10.42578125" customWidth="1"/>
  </cols>
  <sheetData>
    <row r="1" spans="1:7" ht="15.75" thickBot="1" x14ac:dyDescent="0.3">
      <c r="A1" s="86" t="s">
        <v>135</v>
      </c>
      <c r="B1" s="294" t="s">
        <v>151</v>
      </c>
      <c r="C1" s="294"/>
      <c r="D1" s="295"/>
    </row>
    <row r="2" spans="1:7" ht="29.25" customHeight="1" x14ac:dyDescent="0.25">
      <c r="A2" s="245" t="s">
        <v>285</v>
      </c>
      <c r="B2" s="301" t="s">
        <v>286</v>
      </c>
      <c r="C2" s="302"/>
      <c r="D2" s="303"/>
    </row>
    <row r="3" spans="1:7" x14ac:dyDescent="0.25">
      <c r="A3" s="81" t="s">
        <v>138</v>
      </c>
      <c r="B3" s="76" t="s">
        <v>287</v>
      </c>
      <c r="C3" s="97" t="s">
        <v>139</v>
      </c>
      <c r="D3" s="82" t="s">
        <v>288</v>
      </c>
    </row>
    <row r="4" spans="1:7" x14ac:dyDescent="0.25">
      <c r="A4" s="90" t="s">
        <v>140</v>
      </c>
      <c r="B4" s="75" t="s">
        <v>295</v>
      </c>
      <c r="C4" s="74" t="s">
        <v>126</v>
      </c>
      <c r="D4" s="91">
        <v>40950</v>
      </c>
    </row>
    <row r="5" spans="1:7" x14ac:dyDescent="0.25">
      <c r="A5" s="81" t="s">
        <v>127</v>
      </c>
      <c r="B5" s="78" t="s">
        <v>289</v>
      </c>
      <c r="C5" s="73" t="s">
        <v>128</v>
      </c>
      <c r="D5" s="152" t="s">
        <v>303</v>
      </c>
    </row>
    <row r="6" spans="1:7" ht="15.75" thickBot="1" x14ac:dyDescent="0.3">
      <c r="A6" s="83" t="s">
        <v>149</v>
      </c>
      <c r="B6" s="84">
        <v>1</v>
      </c>
      <c r="C6" s="92" t="s">
        <v>150</v>
      </c>
      <c r="D6" s="85" t="s">
        <v>290</v>
      </c>
    </row>
    <row r="7" spans="1:7" ht="15.75" thickBot="1" x14ac:dyDescent="0.3">
      <c r="A7" s="88"/>
      <c r="B7" s="77"/>
      <c r="C7" s="88"/>
      <c r="D7" s="77"/>
    </row>
    <row r="8" spans="1:7" ht="15.75" thickBot="1" x14ac:dyDescent="0.3">
      <c r="A8" s="86" t="s">
        <v>130</v>
      </c>
      <c r="B8" s="255" t="s">
        <v>122</v>
      </c>
      <c r="C8" s="249" t="s">
        <v>131</v>
      </c>
      <c r="D8" s="246" t="s">
        <v>291</v>
      </c>
    </row>
    <row r="9" spans="1:7" s="132" customFormat="1" ht="30.75" thickBot="1" x14ac:dyDescent="0.3">
      <c r="A9" s="305" t="s">
        <v>135</v>
      </c>
      <c r="B9" s="306"/>
      <c r="C9" s="257" t="s">
        <v>296</v>
      </c>
      <c r="D9" s="258" t="s">
        <v>299</v>
      </c>
      <c r="E9" s="258" t="s">
        <v>298</v>
      </c>
      <c r="F9" s="258" t="s">
        <v>297</v>
      </c>
      <c r="G9" s="258" t="s">
        <v>292</v>
      </c>
    </row>
    <row r="10" spans="1:7" ht="15.75" thickBot="1" x14ac:dyDescent="0.3">
      <c r="A10" s="244"/>
      <c r="B10" s="253" t="s">
        <v>1</v>
      </c>
      <c r="C10" s="254"/>
      <c r="D10" s="254"/>
      <c r="E10" s="254"/>
      <c r="F10" s="254"/>
      <c r="G10" s="254"/>
    </row>
    <row r="11" spans="1:7" x14ac:dyDescent="0.25">
      <c r="A11" s="79" t="s">
        <v>9</v>
      </c>
      <c r="B11" s="250" t="s">
        <v>144</v>
      </c>
      <c r="C11" s="251"/>
      <c r="D11" s="251"/>
      <c r="E11" s="251"/>
      <c r="F11" s="251"/>
      <c r="G11" s="251"/>
    </row>
    <row r="12" spans="1:7" x14ac:dyDescent="0.25">
      <c r="A12" s="247" t="s">
        <v>16</v>
      </c>
      <c r="B12" s="251"/>
      <c r="C12" s="251">
        <v>5.88</v>
      </c>
      <c r="D12" s="251">
        <v>4.91</v>
      </c>
      <c r="E12" s="251">
        <v>7.63</v>
      </c>
      <c r="F12" s="251">
        <v>6.13</v>
      </c>
      <c r="G12" s="251">
        <v>5.56</v>
      </c>
    </row>
    <row r="13" spans="1:7" x14ac:dyDescent="0.25">
      <c r="A13" s="247" t="s">
        <v>12</v>
      </c>
      <c r="B13" s="251" t="s">
        <v>13</v>
      </c>
      <c r="C13" s="251">
        <v>6.7</v>
      </c>
      <c r="D13" s="251">
        <v>2.5</v>
      </c>
      <c r="E13" s="251">
        <v>6.7</v>
      </c>
      <c r="F13" s="251">
        <v>2.9</v>
      </c>
      <c r="G13" s="251">
        <v>6.1</v>
      </c>
    </row>
    <row r="14" spans="1:7" x14ac:dyDescent="0.25">
      <c r="A14" s="247" t="s">
        <v>132</v>
      </c>
      <c r="B14" s="251" t="s">
        <v>145</v>
      </c>
      <c r="C14" s="251"/>
      <c r="D14" s="251"/>
      <c r="E14" s="251"/>
      <c r="F14" s="251"/>
      <c r="G14" s="251"/>
    </row>
    <row r="15" spans="1:7" x14ac:dyDescent="0.25">
      <c r="A15" s="247" t="s">
        <v>41</v>
      </c>
      <c r="B15" s="251" t="s">
        <v>19</v>
      </c>
      <c r="C15" s="251">
        <v>2377</v>
      </c>
      <c r="D15" s="251">
        <v>185</v>
      </c>
      <c r="E15" s="251">
        <v>1467</v>
      </c>
      <c r="F15" s="251">
        <v>297</v>
      </c>
      <c r="G15" s="251">
        <v>1</v>
      </c>
    </row>
    <row r="16" spans="1:7" x14ac:dyDescent="0.25">
      <c r="A16" s="247" t="s">
        <v>39</v>
      </c>
      <c r="B16" s="251" t="s">
        <v>40</v>
      </c>
      <c r="C16" s="251"/>
      <c r="D16" s="251"/>
      <c r="E16" s="251"/>
      <c r="F16" s="251"/>
      <c r="G16" s="251"/>
    </row>
    <row r="17" spans="1:7" x14ac:dyDescent="0.25">
      <c r="A17" s="247" t="s">
        <v>134</v>
      </c>
      <c r="B17" s="251" t="s">
        <v>143</v>
      </c>
      <c r="C17" s="251"/>
      <c r="D17" s="251"/>
      <c r="E17" s="251"/>
      <c r="F17" s="251"/>
      <c r="G17" s="251"/>
    </row>
    <row r="18" spans="1:7" x14ac:dyDescent="0.25">
      <c r="A18" s="247" t="s">
        <v>20</v>
      </c>
      <c r="B18" s="251" t="s">
        <v>21</v>
      </c>
      <c r="C18" s="251">
        <v>1867</v>
      </c>
      <c r="D18" s="251">
        <v>85</v>
      </c>
      <c r="E18" s="251">
        <v>760</v>
      </c>
      <c r="F18" s="251">
        <v>146</v>
      </c>
      <c r="G18" s="251">
        <v>0</v>
      </c>
    </row>
    <row r="19" spans="1:7" ht="15.75" thickBot="1" x14ac:dyDescent="0.3">
      <c r="A19" s="248" t="s">
        <v>22</v>
      </c>
      <c r="B19" s="252" t="s">
        <v>23</v>
      </c>
      <c r="C19" s="252">
        <v>1.8</v>
      </c>
      <c r="D19" s="252"/>
      <c r="E19" s="252">
        <v>1</v>
      </c>
      <c r="F19" s="252"/>
      <c r="G19" s="252">
        <v>0</v>
      </c>
    </row>
    <row r="20" spans="1:7" ht="15.75" thickBot="1" x14ac:dyDescent="0.3">
      <c r="A20" s="96"/>
      <c r="B20" s="77"/>
      <c r="C20" s="77"/>
    </row>
    <row r="21" spans="1:7" ht="15.75" thickBot="1" x14ac:dyDescent="0.3">
      <c r="A21" s="93" t="s">
        <v>146</v>
      </c>
      <c r="B21" s="94" t="s">
        <v>293</v>
      </c>
      <c r="C21" s="95" t="s">
        <v>148</v>
      </c>
    </row>
    <row r="22" spans="1:7" x14ac:dyDescent="0.25">
      <c r="A22" s="304" t="s">
        <v>294</v>
      </c>
      <c r="B22" s="286"/>
      <c r="C22" s="286"/>
      <c r="D22" s="287"/>
    </row>
    <row r="23" spans="1:7" x14ac:dyDescent="0.25">
      <c r="A23" s="288"/>
      <c r="B23" s="289"/>
      <c r="C23" s="289"/>
      <c r="D23" s="290"/>
    </row>
    <row r="24" spans="1:7" x14ac:dyDescent="0.25">
      <c r="A24" s="288"/>
      <c r="B24" s="289"/>
      <c r="C24" s="289"/>
      <c r="D24" s="290"/>
    </row>
    <row r="25" spans="1:7" x14ac:dyDescent="0.25">
      <c r="A25" s="288"/>
      <c r="B25" s="289"/>
      <c r="C25" s="289"/>
      <c r="D25" s="290"/>
    </row>
    <row r="26" spans="1:7" ht="15.75" thickBot="1" x14ac:dyDescent="0.3">
      <c r="A26" s="291"/>
      <c r="B26" s="292"/>
      <c r="C26" s="292"/>
      <c r="D26" s="293"/>
    </row>
    <row r="27" spans="1:7" ht="15.75" thickBot="1" x14ac:dyDescent="0.3"/>
    <row r="28" spans="1:7" x14ac:dyDescent="0.25">
      <c r="A28" s="304" t="s">
        <v>300</v>
      </c>
      <c r="B28" s="286"/>
      <c r="C28" s="286"/>
      <c r="D28" s="287"/>
    </row>
    <row r="29" spans="1:7" x14ac:dyDescent="0.25">
      <c r="A29" s="288"/>
      <c r="B29" s="289"/>
      <c r="C29" s="289"/>
      <c r="D29" s="290"/>
    </row>
    <row r="30" spans="1:7" x14ac:dyDescent="0.25">
      <c r="A30" s="288"/>
      <c r="B30" s="289"/>
      <c r="C30" s="289"/>
      <c r="D30" s="290"/>
    </row>
    <row r="31" spans="1:7" x14ac:dyDescent="0.25">
      <c r="A31" s="288"/>
      <c r="B31" s="289"/>
      <c r="C31" s="289"/>
      <c r="D31" s="290"/>
    </row>
    <row r="32" spans="1:7" ht="15.75" thickBot="1" x14ac:dyDescent="0.3">
      <c r="A32" s="291"/>
      <c r="B32" s="292"/>
      <c r="C32" s="292"/>
      <c r="D32" s="293"/>
    </row>
  </sheetData>
  <sheetProtection sheet="1" objects="1" scenarios="1"/>
  <mergeCells count="5">
    <mergeCell ref="B1:D1"/>
    <mergeCell ref="B2:D2"/>
    <mergeCell ref="A22:D26"/>
    <mergeCell ref="A28:D32"/>
    <mergeCell ref="A9:B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WQD</vt:lpstr>
      <vt:lpstr>Chlorophyll A</vt:lpstr>
      <vt:lpstr>Total Phosphorous</vt:lpstr>
      <vt:lpstr>pH </vt:lpstr>
      <vt:lpstr>TSI</vt:lpstr>
      <vt:lpstr>HRM 2010 Investigation</vt:lpstr>
      <vt:lpstr>Field Data 5 May 2010</vt:lpstr>
      <vt:lpstr>Field Data 11 Feb 2012</vt:lpstr>
      <vt:lpstr>'Chlorophyll A'!Print_Area</vt:lpstr>
      <vt:lpstr>'pH '!Print_Area</vt:lpstr>
      <vt:lpstr>'Total Phosphorous'!Print_Area</vt:lpstr>
      <vt:lpstr>TSI!Print_Area</vt:lpstr>
      <vt:lpstr>WQD!Print_Area</vt:lpstr>
      <vt:lpstr>WQD!Print_Titles</vt:lpstr>
    </vt:vector>
  </TitlesOfParts>
  <Company>HRM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Norman</cp:lastModifiedBy>
  <cp:lastPrinted>2010-10-11T14:25:03Z</cp:lastPrinted>
  <dcterms:created xsi:type="dcterms:W3CDTF">2007-11-23T20:15:56Z</dcterms:created>
  <dcterms:modified xsi:type="dcterms:W3CDTF">2012-08-05T15:03:26Z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